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Ex1.xml" ContentType="application/vnd.ms-office.chartex+xml"/>
  <Override PartName="/xl/charts/style5.xml" ContentType="application/vnd.ms-office.chartstyle+xml"/>
  <Override PartName="/xl/charts/colors5.xml" ContentType="application/vnd.ms-office.chartcolorstyle+xml"/>
  <Override PartName="/xl/charts/chartEx2.xml" ContentType="application/vnd.ms-office.chartex+xml"/>
  <Override PartName="/xl/charts/style6.xml" ContentType="application/vnd.ms-office.chartstyle+xml"/>
  <Override PartName="/xl/charts/colors6.xml" ContentType="application/vnd.ms-office.chartcolorstyle+xml"/>
  <Override PartName="/xl/printerSettings/printerSettings2.bin" ContentType="application/vnd.openxmlformats-officedocument.spreadsheetml.printerSettings"/>
  <Override PartName="/xl/drawings/drawing3.xml" ContentType="application/vnd.openxmlformats-officedocument.drawing+xml"/>
  <Override PartName="/xl/charts/chart5.xml" ContentType="application/vnd.openxmlformats-officedocument.drawingml.chart+xml"/>
  <Override PartName="/xl/charts/style7.xml" ContentType="application/vnd.ms-office.chartstyle+xml"/>
  <Override PartName="/xl/charts/colors7.xml" ContentType="application/vnd.ms-office.chartcolorstyle+xml"/>
  <Override PartName="/xl/charts/chart6.xml" ContentType="application/vnd.openxmlformats-officedocument.drawingml.chart+xml"/>
  <Override PartName="/xl/charts/style8.xml" ContentType="application/vnd.ms-office.chartstyle+xml"/>
  <Override PartName="/xl/charts/colors8.xml" ContentType="application/vnd.ms-office.chartcolorstyle+xml"/>
  <Override PartName="/xl/charts/chart7.xml" ContentType="application/vnd.openxmlformats-officedocument.drawingml.chart+xml"/>
  <Override PartName="/xl/charts/style9.xml" ContentType="application/vnd.ms-office.chartstyle+xml"/>
  <Override PartName="/xl/charts/colors9.xml" ContentType="application/vnd.ms-office.chartcolorstyle+xml"/>
  <Override PartName="/xl/charts/chart8.xml" ContentType="application/vnd.openxmlformats-officedocument.drawingml.chart+xml"/>
  <Override PartName="/xl/charts/style10.xml" ContentType="application/vnd.ms-office.chartstyle+xml"/>
  <Override PartName="/xl/charts/colors10.xml" ContentType="application/vnd.ms-office.chartcolorstyle+xml"/>
  <Override PartName="/xl/charts/chartEx3.xml" ContentType="application/vnd.ms-office.chartex+xml"/>
  <Override PartName="/xl/charts/style11.xml" ContentType="application/vnd.ms-office.chartstyle+xml"/>
  <Override PartName="/xl/charts/colors11.xml" ContentType="application/vnd.ms-office.chartcolorstyle+xml"/>
  <Override PartName="/xl/charts/chartEx4.xml" ContentType="application/vnd.ms-office.chartex+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53222"/>
  <mc:AlternateContent xmlns:mc="http://schemas.openxmlformats.org/markup-compatibility/2006">
    <mc:Choice Requires="x15">
      <x15ac:absPath xmlns:x15ac="http://schemas.microsoft.com/office/spreadsheetml/2010/11/ac" url="D:\Myweb\ADM\Input_files\"/>
    </mc:Choice>
  </mc:AlternateContent>
  <bookViews>
    <workbookView xWindow="0" yWindow="0" windowWidth="19368" windowHeight="9576" activeTab="1"/>
  </bookViews>
  <sheets>
    <sheet name="Testo" sheetId="2" r:id="rId1"/>
    <sheet name="dati" sheetId="1" r:id="rId2"/>
    <sheet name="verifica_teorema" sheetId="5" r:id="rId3"/>
  </sheets>
  <definedNames>
    <definedName name="_xlchart.v1.0" hidden="1">dati!$D$11:$D$60</definedName>
    <definedName name="_xlchart.v1.1" hidden="1">dati!$D$11:$D$210</definedName>
    <definedName name="_xlchart.v1.2" hidden="1">verifica_teorema!$D$11:$D$60</definedName>
    <definedName name="_xlchart.v1.3" hidden="1">verifica_teorema!$D$11:$D$210</definedName>
    <definedName name="X" localSheetId="2">verifica_teorema!$B$11:$B$210</definedName>
    <definedName name="X">dati!$B$11:$B$210</definedName>
    <definedName name="y" localSheetId="2">verifica_teorema!$D$11:$D$210</definedName>
    <definedName name="y">dati!$D$11:$D$210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0" i="5" l="1"/>
  <c r="B210" i="5"/>
  <c r="C209" i="5"/>
  <c r="B209" i="5"/>
  <c r="C208" i="5"/>
  <c r="B208" i="5"/>
  <c r="C207" i="5"/>
  <c r="B207" i="5"/>
  <c r="D207" i="5" s="1"/>
  <c r="C206" i="5"/>
  <c r="B206" i="5"/>
  <c r="C205" i="5"/>
  <c r="B205" i="5"/>
  <c r="C204" i="5"/>
  <c r="B204" i="5"/>
  <c r="C203" i="5"/>
  <c r="B203" i="5"/>
  <c r="D203" i="5" s="1"/>
  <c r="C202" i="5"/>
  <c r="B202" i="5"/>
  <c r="C201" i="5"/>
  <c r="B201" i="5"/>
  <c r="C200" i="5"/>
  <c r="B200" i="5"/>
  <c r="C199" i="5"/>
  <c r="B199" i="5"/>
  <c r="D199" i="5" s="1"/>
  <c r="C198" i="5"/>
  <c r="B198" i="5"/>
  <c r="C197" i="5"/>
  <c r="B197" i="5"/>
  <c r="C196" i="5"/>
  <c r="B196" i="5"/>
  <c r="C195" i="5"/>
  <c r="B195" i="5"/>
  <c r="D195" i="5" s="1"/>
  <c r="C194" i="5"/>
  <c r="B194" i="5"/>
  <c r="C193" i="5"/>
  <c r="B193" i="5"/>
  <c r="C192" i="5"/>
  <c r="B192" i="5"/>
  <c r="C191" i="5"/>
  <c r="B191" i="5"/>
  <c r="C190" i="5"/>
  <c r="B190" i="5"/>
  <c r="C189" i="5"/>
  <c r="B189" i="5"/>
  <c r="C188" i="5"/>
  <c r="B188" i="5"/>
  <c r="C187" i="5"/>
  <c r="B187" i="5"/>
  <c r="D187" i="5" s="1"/>
  <c r="C186" i="5"/>
  <c r="B186" i="5"/>
  <c r="C185" i="5"/>
  <c r="B185" i="5"/>
  <c r="C184" i="5"/>
  <c r="B184" i="5"/>
  <c r="C183" i="5"/>
  <c r="B183" i="5"/>
  <c r="D183" i="5" s="1"/>
  <c r="C182" i="5"/>
  <c r="B182" i="5"/>
  <c r="C181" i="5"/>
  <c r="B181" i="5"/>
  <c r="C180" i="5"/>
  <c r="B180" i="5"/>
  <c r="C179" i="5"/>
  <c r="B179" i="5"/>
  <c r="C178" i="5"/>
  <c r="B178" i="5"/>
  <c r="C177" i="5"/>
  <c r="B177" i="5"/>
  <c r="C176" i="5"/>
  <c r="B176" i="5"/>
  <c r="C175" i="5"/>
  <c r="B175" i="5"/>
  <c r="C174" i="5"/>
  <c r="B174" i="5"/>
  <c r="C173" i="5"/>
  <c r="B173" i="5"/>
  <c r="C172" i="5"/>
  <c r="B172" i="5"/>
  <c r="C171" i="5"/>
  <c r="B171" i="5"/>
  <c r="C170" i="5"/>
  <c r="B170" i="5"/>
  <c r="C169" i="5"/>
  <c r="B169" i="5"/>
  <c r="C168" i="5"/>
  <c r="B168" i="5"/>
  <c r="C167" i="5"/>
  <c r="B167" i="5"/>
  <c r="C166" i="5"/>
  <c r="B166" i="5"/>
  <c r="C165" i="5"/>
  <c r="B165" i="5"/>
  <c r="C164" i="5"/>
  <c r="B164" i="5"/>
  <c r="C163" i="5"/>
  <c r="B163" i="5"/>
  <c r="C162" i="5"/>
  <c r="B162" i="5"/>
  <c r="C161" i="5"/>
  <c r="B161" i="5"/>
  <c r="C160" i="5"/>
  <c r="B160" i="5"/>
  <c r="C159" i="5"/>
  <c r="B159" i="5"/>
  <c r="C158" i="5"/>
  <c r="B158" i="5"/>
  <c r="C157" i="5"/>
  <c r="B157" i="5"/>
  <c r="C156" i="5"/>
  <c r="B156" i="5"/>
  <c r="C155" i="5"/>
  <c r="B155" i="5"/>
  <c r="C154" i="5"/>
  <c r="B154" i="5"/>
  <c r="C153" i="5"/>
  <c r="B153" i="5"/>
  <c r="C152" i="5"/>
  <c r="B152" i="5"/>
  <c r="C151" i="5"/>
  <c r="B151" i="5"/>
  <c r="C150" i="5"/>
  <c r="B150" i="5"/>
  <c r="C149" i="5"/>
  <c r="B149" i="5"/>
  <c r="D149" i="5" s="1"/>
  <c r="C148" i="5"/>
  <c r="B148" i="5"/>
  <c r="C147" i="5"/>
  <c r="B147" i="5"/>
  <c r="C146" i="5"/>
  <c r="B146" i="5"/>
  <c r="C145" i="5"/>
  <c r="B145" i="5"/>
  <c r="C144" i="5"/>
  <c r="B144" i="5"/>
  <c r="C143" i="5"/>
  <c r="B143" i="5"/>
  <c r="C142" i="5"/>
  <c r="B142" i="5"/>
  <c r="C141" i="5"/>
  <c r="B141" i="5"/>
  <c r="C140" i="5"/>
  <c r="B140" i="5"/>
  <c r="C139" i="5"/>
  <c r="B139" i="5"/>
  <c r="C138" i="5"/>
  <c r="B138" i="5"/>
  <c r="C137" i="5"/>
  <c r="B137" i="5"/>
  <c r="C136" i="5"/>
  <c r="B136" i="5"/>
  <c r="C135" i="5"/>
  <c r="B135" i="5"/>
  <c r="C134" i="5"/>
  <c r="B134" i="5"/>
  <c r="C133" i="5"/>
  <c r="B133" i="5"/>
  <c r="C132" i="5"/>
  <c r="B132" i="5"/>
  <c r="C131" i="5"/>
  <c r="B131" i="5"/>
  <c r="C130" i="5"/>
  <c r="B130" i="5"/>
  <c r="C129" i="5"/>
  <c r="B129" i="5"/>
  <c r="C128" i="5"/>
  <c r="B128" i="5"/>
  <c r="C127" i="5"/>
  <c r="D127" i="5" s="1"/>
  <c r="B127" i="5"/>
  <c r="C126" i="5"/>
  <c r="B126" i="5"/>
  <c r="C125" i="5"/>
  <c r="B125" i="5"/>
  <c r="C124" i="5"/>
  <c r="B124" i="5"/>
  <c r="C123" i="5"/>
  <c r="B123" i="5"/>
  <c r="C122" i="5"/>
  <c r="B122" i="5"/>
  <c r="C121" i="5"/>
  <c r="B121" i="5"/>
  <c r="C120" i="5"/>
  <c r="B120" i="5"/>
  <c r="C119" i="5"/>
  <c r="B119" i="5"/>
  <c r="C118" i="5"/>
  <c r="B118" i="5"/>
  <c r="C117" i="5"/>
  <c r="B117" i="5"/>
  <c r="C116" i="5"/>
  <c r="B116" i="5"/>
  <c r="C115" i="5"/>
  <c r="B115" i="5"/>
  <c r="C114" i="5"/>
  <c r="B114" i="5"/>
  <c r="C113" i="5"/>
  <c r="B113" i="5"/>
  <c r="C112" i="5"/>
  <c r="B112" i="5"/>
  <c r="C111" i="5"/>
  <c r="B111" i="5"/>
  <c r="C110" i="5"/>
  <c r="B110" i="5"/>
  <c r="C109" i="5"/>
  <c r="B109" i="5"/>
  <c r="C108" i="5"/>
  <c r="B108" i="5"/>
  <c r="C107" i="5"/>
  <c r="B107" i="5"/>
  <c r="C106" i="5"/>
  <c r="B106" i="5"/>
  <c r="C105" i="5"/>
  <c r="B105" i="5"/>
  <c r="C104" i="5"/>
  <c r="B104" i="5"/>
  <c r="C103" i="5"/>
  <c r="B103" i="5"/>
  <c r="C102" i="5"/>
  <c r="B102" i="5"/>
  <c r="C101" i="5"/>
  <c r="B101" i="5"/>
  <c r="C100" i="5"/>
  <c r="B100" i="5"/>
  <c r="C99" i="5"/>
  <c r="B99" i="5"/>
  <c r="C98" i="5"/>
  <c r="B98" i="5"/>
  <c r="C97" i="5"/>
  <c r="B97" i="5"/>
  <c r="C96" i="5"/>
  <c r="B96" i="5"/>
  <c r="C95" i="5"/>
  <c r="D95" i="5" s="1"/>
  <c r="B95" i="5"/>
  <c r="C94" i="5"/>
  <c r="B94" i="5"/>
  <c r="C93" i="5"/>
  <c r="B93" i="5"/>
  <c r="C92" i="5"/>
  <c r="B92" i="5"/>
  <c r="C91" i="5"/>
  <c r="B91" i="5"/>
  <c r="C90" i="5"/>
  <c r="B90" i="5"/>
  <c r="C89" i="5"/>
  <c r="B89" i="5"/>
  <c r="C88" i="5"/>
  <c r="B88" i="5"/>
  <c r="C87" i="5"/>
  <c r="B87" i="5"/>
  <c r="C86" i="5"/>
  <c r="B86" i="5"/>
  <c r="C85" i="5"/>
  <c r="B85" i="5"/>
  <c r="C84" i="5"/>
  <c r="B84" i="5"/>
  <c r="C83" i="5"/>
  <c r="B83" i="5"/>
  <c r="C82" i="5"/>
  <c r="B82" i="5"/>
  <c r="C81" i="5"/>
  <c r="B81" i="5"/>
  <c r="C80" i="5"/>
  <c r="B80" i="5"/>
  <c r="C79" i="5"/>
  <c r="B79" i="5"/>
  <c r="C78" i="5"/>
  <c r="B78" i="5"/>
  <c r="C77" i="5"/>
  <c r="B77" i="5"/>
  <c r="C76" i="5"/>
  <c r="B76" i="5"/>
  <c r="C75" i="5"/>
  <c r="B75" i="5"/>
  <c r="C74" i="5"/>
  <c r="B74" i="5"/>
  <c r="C73" i="5"/>
  <c r="B73" i="5"/>
  <c r="C72" i="5"/>
  <c r="B72" i="5"/>
  <c r="C71" i="5"/>
  <c r="B71" i="5"/>
  <c r="C70" i="5"/>
  <c r="B70" i="5"/>
  <c r="C69" i="5"/>
  <c r="B69" i="5"/>
  <c r="C68" i="5"/>
  <c r="B68" i="5"/>
  <c r="C67" i="5"/>
  <c r="B67" i="5"/>
  <c r="C66" i="5"/>
  <c r="B66" i="5"/>
  <c r="C65" i="5"/>
  <c r="B65" i="5"/>
  <c r="C64" i="5"/>
  <c r="B64" i="5"/>
  <c r="C63" i="5"/>
  <c r="B63" i="5"/>
  <c r="C62" i="5"/>
  <c r="B62" i="5"/>
  <c r="C61" i="5"/>
  <c r="B61" i="5"/>
  <c r="C60" i="5"/>
  <c r="B60" i="5"/>
  <c r="C59" i="5"/>
  <c r="B59" i="5"/>
  <c r="C58" i="5"/>
  <c r="B58" i="5"/>
  <c r="C57" i="5"/>
  <c r="B57" i="5"/>
  <c r="C56" i="5"/>
  <c r="B56" i="5"/>
  <c r="C55" i="5"/>
  <c r="B55" i="5"/>
  <c r="C54" i="5"/>
  <c r="B54" i="5"/>
  <c r="C53" i="5"/>
  <c r="B53" i="5"/>
  <c r="C52" i="5"/>
  <c r="B52" i="5"/>
  <c r="C51" i="5"/>
  <c r="B51" i="5"/>
  <c r="C50" i="5"/>
  <c r="B50" i="5"/>
  <c r="C49" i="5"/>
  <c r="B49" i="5"/>
  <c r="C48" i="5"/>
  <c r="B48" i="5"/>
  <c r="C47" i="5"/>
  <c r="B47" i="5"/>
  <c r="C46" i="5"/>
  <c r="B46" i="5"/>
  <c r="C45" i="5"/>
  <c r="B45" i="5"/>
  <c r="C44" i="5"/>
  <c r="B44" i="5"/>
  <c r="C43" i="5"/>
  <c r="B43" i="5"/>
  <c r="C42" i="5"/>
  <c r="B42" i="5"/>
  <c r="C41" i="5"/>
  <c r="B41" i="5"/>
  <c r="C40" i="5"/>
  <c r="B40" i="5"/>
  <c r="C39" i="5"/>
  <c r="B39" i="5"/>
  <c r="C38" i="5"/>
  <c r="B38" i="5"/>
  <c r="C37" i="5"/>
  <c r="B37" i="5"/>
  <c r="C36" i="5"/>
  <c r="B36" i="5"/>
  <c r="C35" i="5"/>
  <c r="B35" i="5"/>
  <c r="C34" i="5"/>
  <c r="B34" i="5"/>
  <c r="C33" i="5"/>
  <c r="B33" i="5"/>
  <c r="C32" i="5"/>
  <c r="B32" i="5"/>
  <c r="C31" i="5"/>
  <c r="B31" i="5"/>
  <c r="C30" i="5"/>
  <c r="B30" i="5"/>
  <c r="C29" i="5"/>
  <c r="B29" i="5"/>
  <c r="C28" i="5"/>
  <c r="B28" i="5"/>
  <c r="C27" i="5"/>
  <c r="B27" i="5"/>
  <c r="C26" i="5"/>
  <c r="B26" i="5"/>
  <c r="C25" i="5"/>
  <c r="B25" i="5"/>
  <c r="C24" i="5"/>
  <c r="B24" i="5"/>
  <c r="C23" i="5"/>
  <c r="B23" i="5"/>
  <c r="C22" i="5"/>
  <c r="B22" i="5"/>
  <c r="C21" i="5"/>
  <c r="B21" i="5"/>
  <c r="C20" i="5"/>
  <c r="B20" i="5"/>
  <c r="C19" i="5"/>
  <c r="B19" i="5"/>
  <c r="C18" i="5"/>
  <c r="B18" i="5"/>
  <c r="C17" i="5"/>
  <c r="B17" i="5"/>
  <c r="G16" i="5"/>
  <c r="G50" i="5" s="1"/>
  <c r="C16" i="5"/>
  <c r="B16" i="5"/>
  <c r="C15" i="5"/>
  <c r="B15" i="5"/>
  <c r="C14" i="5"/>
  <c r="B14" i="5"/>
  <c r="C13" i="5"/>
  <c r="B13" i="5"/>
  <c r="C12" i="5"/>
  <c r="B12" i="5"/>
  <c r="C11" i="5"/>
  <c r="D143" i="5" l="1"/>
  <c r="D24" i="5"/>
  <c r="D28" i="5"/>
  <c r="D32" i="5"/>
  <c r="D36" i="5"/>
  <c r="D40" i="5"/>
  <c r="D48" i="5"/>
  <c r="D52" i="5"/>
  <c r="D60" i="5"/>
  <c r="D68" i="5"/>
  <c r="D76" i="5"/>
  <c r="D84" i="5"/>
  <c r="D96" i="5"/>
  <c r="D100" i="5"/>
  <c r="D104" i="5"/>
  <c r="D108" i="5"/>
  <c r="D112" i="5"/>
  <c r="D116" i="5"/>
  <c r="D196" i="5"/>
  <c r="D204" i="5"/>
  <c r="D125" i="5"/>
  <c r="D133" i="5"/>
  <c r="D22" i="5"/>
  <c r="D62" i="5"/>
  <c r="D130" i="5"/>
  <c r="D138" i="5"/>
  <c r="D146" i="5"/>
  <c r="D67" i="5"/>
  <c r="D65" i="5"/>
  <c r="D176" i="5"/>
  <c r="D165" i="5"/>
  <c r="D169" i="5"/>
  <c r="D173" i="5"/>
  <c r="D177" i="5"/>
  <c r="D163" i="5"/>
  <c r="D154" i="5"/>
  <c r="D158" i="5"/>
  <c r="D35" i="5"/>
  <c r="D71" i="5"/>
  <c r="D132" i="5"/>
  <c r="D140" i="5"/>
  <c r="D171" i="5"/>
  <c r="D42" i="5"/>
  <c r="D73" i="5"/>
  <c r="D77" i="5"/>
  <c r="D93" i="5"/>
  <c r="D101" i="5"/>
  <c r="D109" i="5"/>
  <c r="D113" i="5"/>
  <c r="D117" i="5"/>
  <c r="D121" i="5"/>
  <c r="D137" i="5"/>
  <c r="D141" i="5"/>
  <c r="D152" i="5"/>
  <c r="D188" i="5"/>
  <c r="D124" i="5"/>
  <c r="D144" i="5"/>
  <c r="D19" i="5"/>
  <c r="D55" i="5"/>
  <c r="D63" i="5"/>
  <c r="D189" i="5"/>
  <c r="D197" i="5"/>
  <c r="D135" i="5"/>
  <c r="D29" i="5"/>
  <c r="D33" i="5"/>
  <c r="D41" i="5"/>
  <c r="D53" i="5"/>
  <c r="D57" i="5"/>
  <c r="D17" i="5"/>
  <c r="D59" i="5"/>
  <c r="D69" i="5"/>
  <c r="D92" i="5"/>
  <c r="D120" i="5"/>
  <c r="D153" i="5"/>
  <c r="D157" i="5"/>
  <c r="D161" i="5"/>
  <c r="D191" i="5"/>
  <c r="D85" i="5"/>
  <c r="D184" i="5"/>
  <c r="D192" i="5"/>
  <c r="D200" i="5"/>
  <c r="D14" i="5"/>
  <c r="D15" i="5"/>
  <c r="D46" i="5"/>
  <c r="D50" i="5"/>
  <c r="D74" i="5"/>
  <c r="D82" i="5"/>
  <c r="D86" i="5"/>
  <c r="D90" i="5"/>
  <c r="D94" i="5"/>
  <c r="D102" i="5"/>
  <c r="D110" i="5"/>
  <c r="D147" i="5"/>
  <c r="D181" i="5"/>
  <c r="D185" i="5"/>
  <c r="D193" i="5"/>
  <c r="D205" i="5"/>
  <c r="H45" i="5"/>
  <c r="D151" i="5"/>
  <c r="D159" i="5"/>
  <c r="D178" i="5"/>
  <c r="D16" i="5"/>
  <c r="D27" i="5"/>
  <c r="D31" i="5"/>
  <c r="D39" i="5"/>
  <c r="D43" i="5"/>
  <c r="D47" i="5"/>
  <c r="D54" i="5"/>
  <c r="D79" i="5"/>
  <c r="D83" i="5"/>
  <c r="D87" i="5"/>
  <c r="D91" i="5"/>
  <c r="D99" i="5"/>
  <c r="D103" i="5"/>
  <c r="D107" i="5"/>
  <c r="D111" i="5"/>
  <c r="D129" i="5"/>
  <c r="D167" i="5"/>
  <c r="D186" i="5"/>
  <c r="D194" i="5"/>
  <c r="D198" i="5"/>
  <c r="D202" i="5"/>
  <c r="D206" i="5"/>
  <c r="D20" i="5"/>
  <c r="D119" i="5"/>
  <c r="D175" i="5"/>
  <c r="D179" i="5"/>
  <c r="D12" i="5"/>
  <c r="D18" i="5"/>
  <c r="D25" i="5"/>
  <c r="D56" i="5"/>
  <c r="D66" i="5"/>
  <c r="D72" i="5"/>
  <c r="D89" i="5"/>
  <c r="D106" i="5"/>
  <c r="D123" i="5"/>
  <c r="D126" i="5"/>
  <c r="D136" i="5"/>
  <c r="D150" i="5"/>
  <c r="D160" i="5"/>
  <c r="D164" i="5"/>
  <c r="D174" i="5"/>
  <c r="D201" i="5"/>
  <c r="H12" i="5"/>
  <c r="D208" i="5"/>
  <c r="D13" i="5"/>
  <c r="D23" i="5"/>
  <c r="D26" i="5"/>
  <c r="D30" i="5"/>
  <c r="D37" i="5"/>
  <c r="D44" i="5"/>
  <c r="D51" i="5"/>
  <c r="D64" i="5"/>
  <c r="D70" i="5"/>
  <c r="D80" i="5"/>
  <c r="D97" i="5"/>
  <c r="D114" i="5"/>
  <c r="D131" i="5"/>
  <c r="D134" i="5"/>
  <c r="D148" i="5"/>
  <c r="D155" i="5"/>
  <c r="D162" i="5"/>
  <c r="D168" i="5"/>
  <c r="D172" i="5"/>
  <c r="D182" i="5"/>
  <c r="D209" i="5"/>
  <c r="D34" i="5"/>
  <c r="D38" i="5"/>
  <c r="D45" i="5"/>
  <c r="D58" i="5"/>
  <c r="D61" i="5"/>
  <c r="D81" i="5"/>
  <c r="D98" i="5"/>
  <c r="D115" i="5"/>
  <c r="D118" i="5"/>
  <c r="D128" i="5"/>
  <c r="D145" i="5"/>
  <c r="D156" i="5"/>
  <c r="D166" i="5"/>
  <c r="D210" i="5"/>
  <c r="K45" i="5"/>
  <c r="D21" i="5"/>
  <c r="D49" i="5"/>
  <c r="D75" i="5"/>
  <c r="D78" i="5"/>
  <c r="D88" i="5"/>
  <c r="D105" i="5"/>
  <c r="D122" i="5"/>
  <c r="D139" i="5"/>
  <c r="D142" i="5"/>
  <c r="D170" i="5"/>
  <c r="D180" i="5"/>
  <c r="D190" i="5"/>
  <c r="D11" i="5"/>
  <c r="H46" i="5"/>
  <c r="H11" i="5"/>
  <c r="K11" i="5"/>
  <c r="B208" i="1"/>
  <c r="C208" i="1"/>
  <c r="B209" i="1"/>
  <c r="C209" i="1"/>
  <c r="B210" i="1"/>
  <c r="C210" i="1"/>
  <c r="B202" i="1"/>
  <c r="C202" i="1"/>
  <c r="B203" i="1"/>
  <c r="C203" i="1"/>
  <c r="B204" i="1"/>
  <c r="C204" i="1"/>
  <c r="B205" i="1"/>
  <c r="C205" i="1"/>
  <c r="B206" i="1"/>
  <c r="C206" i="1"/>
  <c r="B207" i="1"/>
  <c r="C207"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O46" i="5" l="1" a="1"/>
  <c r="O46" i="5" s="1"/>
  <c r="O12" i="5" a="1"/>
  <c r="O14" i="5" s="1"/>
  <c r="O55" i="5"/>
  <c r="K48" i="5"/>
  <c r="O21" i="5"/>
  <c r="K14" i="5"/>
  <c r="K47" i="5"/>
  <c r="O56" i="5"/>
  <c r="O57" i="5" s="1"/>
  <c r="K46" i="5"/>
  <c r="K13" i="5"/>
  <c r="O22" i="5"/>
  <c r="K12" i="5"/>
  <c r="D187" i="1"/>
  <c r="D171" i="1"/>
  <c r="D147" i="1"/>
  <c r="D131" i="1"/>
  <c r="D115" i="1"/>
  <c r="D99" i="1"/>
  <c r="D91" i="1"/>
  <c r="D75" i="1"/>
  <c r="D67" i="1"/>
  <c r="D59" i="1"/>
  <c r="D51" i="1"/>
  <c r="D43" i="1"/>
  <c r="D35" i="1"/>
  <c r="D27" i="1"/>
  <c r="D19" i="1"/>
  <c r="K45" i="1"/>
  <c r="D195" i="1"/>
  <c r="D179" i="1"/>
  <c r="D163" i="1"/>
  <c r="D155" i="1"/>
  <c r="D139" i="1"/>
  <c r="D123" i="1"/>
  <c r="D107" i="1"/>
  <c r="D83" i="1"/>
  <c r="D194" i="1"/>
  <c r="D186" i="1"/>
  <c r="D178" i="1"/>
  <c r="D170" i="1"/>
  <c r="D162" i="1"/>
  <c r="D154" i="1"/>
  <c r="D146" i="1"/>
  <c r="D138" i="1"/>
  <c r="D130" i="1"/>
  <c r="D122" i="1"/>
  <c r="D114" i="1"/>
  <c r="D106" i="1"/>
  <c r="D98" i="1"/>
  <c r="D90" i="1"/>
  <c r="D82" i="1"/>
  <c r="D74" i="1"/>
  <c r="D66" i="1"/>
  <c r="D58" i="1"/>
  <c r="D50" i="1"/>
  <c r="D42" i="1"/>
  <c r="D34" i="1"/>
  <c r="D26" i="1"/>
  <c r="D18" i="1"/>
  <c r="D29" i="1"/>
  <c r="D198" i="1"/>
  <c r="D182" i="1"/>
  <c r="D166" i="1"/>
  <c r="D142" i="1"/>
  <c r="D134" i="1"/>
  <c r="D126" i="1"/>
  <c r="D118" i="1"/>
  <c r="D110" i="1"/>
  <c r="D102" i="1"/>
  <c r="D94" i="1"/>
  <c r="D86" i="1"/>
  <c r="D78" i="1"/>
  <c r="D70" i="1"/>
  <c r="D62" i="1"/>
  <c r="D30" i="1"/>
  <c r="D174" i="1"/>
  <c r="D158" i="1"/>
  <c r="D190" i="1"/>
  <c r="D150" i="1"/>
  <c r="D205" i="1"/>
  <c r="D111" i="1"/>
  <c r="D103" i="1"/>
  <c r="D39" i="1"/>
  <c r="D23" i="1"/>
  <c r="D204" i="1"/>
  <c r="D148" i="1"/>
  <c r="D140" i="1"/>
  <c r="D132" i="1"/>
  <c r="D124" i="1"/>
  <c r="D116" i="1"/>
  <c r="D108" i="1"/>
  <c r="D100" i="1"/>
  <c r="D92" i="1"/>
  <c r="D84" i="1"/>
  <c r="D76" i="1"/>
  <c r="D68" i="1"/>
  <c r="D60" i="1"/>
  <c r="D52" i="1"/>
  <c r="D44" i="1"/>
  <c r="D36" i="1"/>
  <c r="D28" i="1"/>
  <c r="D202" i="1"/>
  <c r="D88" i="1"/>
  <c r="D80" i="1"/>
  <c r="D32" i="1"/>
  <c r="D24" i="1"/>
  <c r="D152" i="1"/>
  <c r="D25" i="1"/>
  <c r="D210" i="1"/>
  <c r="D188" i="1"/>
  <c r="D180" i="1"/>
  <c r="D196" i="1"/>
  <c r="D172" i="1"/>
  <c r="D164" i="1"/>
  <c r="D156" i="1"/>
  <c r="D149" i="1"/>
  <c r="D141" i="1"/>
  <c r="D133" i="1"/>
  <c r="D125" i="1"/>
  <c r="D117" i="1"/>
  <c r="D20" i="1"/>
  <c r="D12" i="1"/>
  <c r="D209" i="1"/>
  <c r="D207" i="1"/>
  <c r="D203" i="1"/>
  <c r="D208" i="1"/>
  <c r="D21" i="1"/>
  <c r="D13" i="1"/>
  <c r="D197" i="1"/>
  <c r="D189" i="1"/>
  <c r="D181" i="1"/>
  <c r="D173" i="1"/>
  <c r="D165" i="1"/>
  <c r="D157" i="1"/>
  <c r="D109" i="1"/>
  <c r="D206" i="1"/>
  <c r="D101" i="1"/>
  <c r="D93" i="1"/>
  <c r="D85" i="1"/>
  <c r="D77" i="1"/>
  <c r="D69" i="1"/>
  <c r="D61" i="1"/>
  <c r="D53" i="1"/>
  <c r="D159" i="1"/>
  <c r="D95" i="1"/>
  <c r="D87" i="1"/>
  <c r="D55" i="1"/>
  <c r="D47" i="1"/>
  <c r="D31" i="1"/>
  <c r="D45" i="1"/>
  <c r="D37" i="1"/>
  <c r="D151" i="1"/>
  <c r="D143" i="1"/>
  <c r="D135" i="1"/>
  <c r="D127" i="1"/>
  <c r="D119" i="1"/>
  <c r="D46" i="1"/>
  <c r="D38" i="1"/>
  <c r="D81" i="1"/>
  <c r="D15" i="1"/>
  <c r="D22" i="1"/>
  <c r="D14" i="1"/>
  <c r="D199" i="1"/>
  <c r="D79" i="1"/>
  <c r="D71" i="1"/>
  <c r="D63" i="1"/>
  <c r="D191" i="1"/>
  <c r="D183" i="1"/>
  <c r="D175" i="1"/>
  <c r="D167" i="1"/>
  <c r="D153" i="1"/>
  <c r="D54" i="1"/>
  <c r="D145" i="1"/>
  <c r="D176" i="1"/>
  <c r="D168" i="1"/>
  <c r="D161" i="1"/>
  <c r="D97" i="1"/>
  <c r="D40" i="1"/>
  <c r="D160" i="1"/>
  <c r="D96" i="1"/>
  <c r="D89" i="1"/>
  <c r="D33" i="1"/>
  <c r="D144" i="1"/>
  <c r="D136" i="1"/>
  <c r="D129" i="1"/>
  <c r="D121" i="1"/>
  <c r="D72" i="1"/>
  <c r="D65" i="1"/>
  <c r="D57" i="1"/>
  <c r="D16" i="1"/>
  <c r="D137" i="1"/>
  <c r="D200" i="1"/>
  <c r="D193" i="1"/>
  <c r="D185" i="1"/>
  <c r="D128" i="1"/>
  <c r="D120" i="1"/>
  <c r="D64" i="1"/>
  <c r="D56" i="1"/>
  <c r="D73" i="1"/>
  <c r="D17" i="1"/>
  <c r="D201" i="1"/>
  <c r="D192" i="1"/>
  <c r="D184" i="1"/>
  <c r="D113" i="1"/>
  <c r="D105" i="1"/>
  <c r="D49" i="1"/>
  <c r="D177" i="1"/>
  <c r="D169" i="1"/>
  <c r="D112" i="1"/>
  <c r="D104" i="1"/>
  <c r="D48" i="1"/>
  <c r="D41" i="1"/>
  <c r="C11" i="1"/>
  <c r="K15" i="5" l="1" a="1"/>
  <c r="K15" i="5" s="1"/>
  <c r="P47" i="5"/>
  <c r="P50" i="5"/>
  <c r="O50" i="5"/>
  <c r="P46" i="5"/>
  <c r="O48" i="5"/>
  <c r="O47" i="5"/>
  <c r="P48" i="5"/>
  <c r="P49" i="5"/>
  <c r="O49" i="5"/>
  <c r="P14" i="5"/>
  <c r="P15" i="5"/>
  <c r="O16" i="5"/>
  <c r="P16" i="5"/>
  <c r="P12" i="5"/>
  <c r="O13" i="5"/>
  <c r="O15" i="5"/>
  <c r="P13" i="5"/>
  <c r="K49" i="5" a="1"/>
  <c r="K49" i="5" s="1"/>
  <c r="O12" i="5"/>
  <c r="N24" i="5"/>
  <c r="O23" i="5"/>
  <c r="N33" i="5" s="1"/>
  <c r="N65" i="5"/>
  <c r="N59" i="5"/>
  <c r="N64" i="5"/>
  <c r="N60" i="5"/>
  <c r="P61" i="5" s="1"/>
  <c r="N63" i="5"/>
  <c r="N66" i="5"/>
  <c r="N61" i="5"/>
  <c r="N58" i="5"/>
  <c r="N67" i="5"/>
  <c r="N62" i="5"/>
  <c r="H45" i="1"/>
  <c r="H46" i="1"/>
  <c r="G16" i="1"/>
  <c r="G50" i="1" s="1"/>
  <c r="K11" i="1"/>
  <c r="D11" i="1"/>
  <c r="K48" i="1" s="1"/>
  <c r="P62" i="5" l="1"/>
  <c r="P59" i="5"/>
  <c r="P65" i="5"/>
  <c r="P67" i="5"/>
  <c r="N26" i="5"/>
  <c r="P64" i="5"/>
  <c r="N25" i="5"/>
  <c r="P26" i="5" s="1"/>
  <c r="N31" i="5"/>
  <c r="N30" i="5"/>
  <c r="P63" i="5"/>
  <c r="P60" i="5"/>
  <c r="O59" i="5" a="1"/>
  <c r="P66" i="5"/>
  <c r="N32" i="5"/>
  <c r="P33" i="5" s="1"/>
  <c r="N29" i="5"/>
  <c r="N28" i="5"/>
  <c r="N27" i="5"/>
  <c r="K14" i="1"/>
  <c r="O55" i="1"/>
  <c r="O56" i="1"/>
  <c r="K47" i="1"/>
  <c r="O46" i="1" a="1"/>
  <c r="K46" i="1"/>
  <c r="O22" i="1"/>
  <c r="O21" i="1"/>
  <c r="N24" i="1" s="1"/>
  <c r="O12" i="1" a="1"/>
  <c r="O12" i="1" s="1"/>
  <c r="K13" i="1"/>
  <c r="K12" i="1"/>
  <c r="H12" i="1"/>
  <c r="H11" i="1"/>
  <c r="P29" i="5" l="1"/>
  <c r="P25" i="5"/>
  <c r="P28" i="5"/>
  <c r="P30" i="5"/>
  <c r="O65" i="5"/>
  <c r="O64" i="5"/>
  <c r="O63" i="5"/>
  <c r="O62" i="5"/>
  <c r="O60" i="5"/>
  <c r="O61" i="5"/>
  <c r="O67" i="5"/>
  <c r="O59" i="5"/>
  <c r="O66" i="5"/>
  <c r="P31" i="5"/>
  <c r="P27" i="5"/>
  <c r="O25" i="5" a="1"/>
  <c r="O57" i="1"/>
  <c r="N66" i="1" s="1"/>
  <c r="P32" i="5"/>
  <c r="N58" i="1"/>
  <c r="O23" i="1"/>
  <c r="N28" i="1" s="1"/>
  <c r="K49" i="1" a="1"/>
  <c r="K49" i="1" s="1"/>
  <c r="P49" i="1"/>
  <c r="O49" i="1"/>
  <c r="O46" i="1"/>
  <c r="O50" i="1"/>
  <c r="O48" i="1"/>
  <c r="P46" i="1"/>
  <c r="P50" i="1"/>
  <c r="O47" i="1"/>
  <c r="P47" i="1"/>
  <c r="P48" i="1"/>
  <c r="K15" i="1" a="1"/>
  <c r="K15" i="1" s="1"/>
  <c r="O15" i="1"/>
  <c r="P15" i="1"/>
  <c r="O14" i="1"/>
  <c r="P13" i="1"/>
  <c r="O13" i="1"/>
  <c r="P16" i="1"/>
  <c r="P12" i="1"/>
  <c r="O16" i="1"/>
  <c r="P14" i="1"/>
  <c r="N59" i="1" l="1"/>
  <c r="P59" i="1" s="1"/>
  <c r="O33" i="5"/>
  <c r="O25" i="5"/>
  <c r="O32" i="5"/>
  <c r="O29" i="5"/>
  <c r="O28" i="5"/>
  <c r="O31" i="5"/>
  <c r="O30" i="5"/>
  <c r="O26" i="5"/>
  <c r="O27" i="5"/>
  <c r="N65" i="1"/>
  <c r="N64" i="1"/>
  <c r="N63" i="1"/>
  <c r="N67" i="1"/>
  <c r="N62" i="1"/>
  <c r="N61" i="1"/>
  <c r="N60" i="1"/>
  <c r="N27" i="1"/>
  <c r="N33" i="1"/>
  <c r="N32" i="1"/>
  <c r="N31" i="1"/>
  <c r="N30" i="1"/>
  <c r="N26" i="1"/>
  <c r="N29" i="1"/>
  <c r="N25" i="1"/>
  <c r="P60" i="1" l="1"/>
  <c r="P31" i="1"/>
  <c r="P32" i="1"/>
  <c r="P28" i="1"/>
  <c r="P33" i="1"/>
  <c r="P27" i="1"/>
  <c r="P30" i="1"/>
  <c r="P25" i="1"/>
  <c r="P26" i="1"/>
  <c r="P29" i="1"/>
  <c r="O25" i="1" l="1" a="1"/>
  <c r="O29" i="1" s="1"/>
  <c r="O31" i="1" l="1"/>
  <c r="O32" i="1"/>
  <c r="O27" i="1"/>
  <c r="O28" i="1"/>
  <c r="O26" i="1"/>
  <c r="O30" i="1"/>
  <c r="O25" i="1"/>
  <c r="O33" i="1"/>
  <c r="P66" i="1"/>
  <c r="P62" i="1"/>
  <c r="P61" i="1"/>
  <c r="P63" i="1"/>
  <c r="P67" i="1"/>
  <c r="P64" i="1"/>
  <c r="O59" i="1" a="1"/>
  <c r="O63" i="1" s="1"/>
  <c r="P65" i="1"/>
  <c r="O65" i="1" l="1"/>
  <c r="O61" i="1"/>
  <c r="O66" i="1"/>
  <c r="O59" i="1"/>
  <c r="O67" i="1"/>
  <c r="O64" i="1"/>
  <c r="O60" i="1"/>
  <c r="O62" i="1"/>
</calcChain>
</file>

<file path=xl/sharedStrings.xml><?xml version="1.0" encoding="utf-8"?>
<sst xmlns="http://schemas.openxmlformats.org/spreadsheetml/2006/main" count="102" uniqueCount="29">
  <si>
    <t>a=</t>
  </si>
  <si>
    <t>b=</t>
  </si>
  <si>
    <t>X</t>
  </si>
  <si>
    <t>y</t>
  </si>
  <si>
    <t>σ=</t>
  </si>
  <si>
    <t>ε</t>
  </si>
  <si>
    <r>
      <t>Media(</t>
    </r>
    <r>
      <rPr>
        <sz val="11"/>
        <color theme="1"/>
        <rFont val="Calibri"/>
        <family val="2"/>
      </rPr>
      <t>ε)=</t>
    </r>
  </si>
  <si>
    <t>a</t>
  </si>
  <si>
    <t>s</t>
  </si>
  <si>
    <r>
      <t>sigma(</t>
    </r>
    <r>
      <rPr>
        <sz val="11"/>
        <color theme="1"/>
        <rFont val="Calibri"/>
        <family val="2"/>
      </rPr>
      <t>ε)=</t>
    </r>
  </si>
  <si>
    <t>Media(X)=</t>
  </si>
  <si>
    <t>Vera retta di regessione</t>
  </si>
  <si>
    <t>α=</t>
  </si>
  <si>
    <t>s=</t>
  </si>
  <si>
    <t>Statistiche ottenute tramite la funzione REGR.LIN</t>
  </si>
  <si>
    <t>R2</t>
  </si>
  <si>
    <t>b</t>
  </si>
  <si>
    <t>S.E.(a)</t>
  </si>
  <si>
    <t>S.E.(b)</t>
  </si>
  <si>
    <t>gradi di libertà</t>
  </si>
  <si>
    <r>
      <rPr>
        <sz val="16"/>
        <color theme="1"/>
        <rFont val="Calibri"/>
        <family val="2"/>
      </rPr>
      <t>β</t>
    </r>
    <r>
      <rPr>
        <sz val="16"/>
        <color theme="1"/>
        <rFont val="Calibri"/>
        <family val="2"/>
        <scheme val="minor"/>
      </rPr>
      <t>=</t>
    </r>
  </si>
  <si>
    <t>miny=</t>
  </si>
  <si>
    <t>maxy=</t>
  </si>
  <si>
    <t>Step</t>
  </si>
  <si>
    <t>STIME CAMPIONARIE UTILIZZANDO LE PRIME 50 OSSERVAZIONI</t>
  </si>
  <si>
    <t>STIME CAMPIONARIE UTILIZZANDO TUTTE LE OSSERVAZIONI</t>
  </si>
  <si>
    <t>Frequenze</t>
  </si>
  <si>
    <t>Etichette</t>
  </si>
  <si>
    <t>Vero modello di regressione nell'universo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</si>
</sst>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font>
    <font>
      <sz val="16"/>
      <color theme="1"/>
      <name val="Calibri"/>
      <family val="2"/>
      <scheme val="minor"/>
    </font>
    <font>
      <sz val="16"/>
      <color theme="1"/>
      <name val="Calibri"/>
      <family val="2"/>
    </font>
    <font>
      <sz val="16"/>
      <color theme="1"/>
      <name val="Times New Roman"/>
      <family val="1"/>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8">
    <xf numFmtId="0" fontId="0" fillId="0" borderId="0" xfId="0"/>
    <xf numFmtId="0" fontId="1" fillId="0" borderId="0" xfId="0" applyFont="1"/>
    <xf numFmtId="0" fontId="2" fillId="0" borderId="0" xfId="0" applyFont="1"/>
    <xf numFmtId="0" fontId="4" fillId="0" borderId="0" xfId="0" applyFont="1"/>
    <xf numFmtId="0" fontId="3" fillId="0" borderId="0" xfId="0" applyFont="1"/>
    <xf numFmtId="0" fontId="0" fillId="0" borderId="0" xfId="0" applyAlignment="1"/>
    <xf numFmtId="0" fontId="0" fillId="2" borderId="0" xfId="0" applyFill="1"/>
    <xf numFmtId="0" fontId="0" fillId="0" borderId="0" xfId="0" quotePrefix="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Distribuzione dei valori y (ottenuti tramite la funzione FREQUENZA)</a:t>
            </a:r>
          </a:p>
          <a:p>
            <a:pPr>
              <a:defRPr/>
            </a:pPr>
            <a:endParaRPr lang="it-IT"/>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clustered"/>
        <c:varyColors val="0"/>
        <c:ser>
          <c:idx val="0"/>
          <c:order val="0"/>
          <c:spPr>
            <a:solidFill>
              <a:schemeClr val="accent1"/>
            </a:solidFill>
            <a:ln>
              <a:noFill/>
            </a:ln>
            <a:effectLst/>
          </c:spPr>
          <c:invertIfNegative val="0"/>
          <c:cat>
            <c:strRef>
              <c:f>dati!$P$25:$P$33</c:f>
              <c:strCache>
                <c:ptCount val="9"/>
                <c:pt idx="0">
                  <c:v>(-2.91 -2.15]</c:v>
                </c:pt>
                <c:pt idx="1">
                  <c:v>(-2.15 -1.38]</c:v>
                </c:pt>
                <c:pt idx="2">
                  <c:v>(-1.38 -0.61]</c:v>
                </c:pt>
                <c:pt idx="3">
                  <c:v>(-0.61 0.16]</c:v>
                </c:pt>
                <c:pt idx="4">
                  <c:v>(0.16 0.93]</c:v>
                </c:pt>
                <c:pt idx="5">
                  <c:v>(0.93 1.69]</c:v>
                </c:pt>
                <c:pt idx="6">
                  <c:v>(1.69 2.46]</c:v>
                </c:pt>
                <c:pt idx="7">
                  <c:v>(2.46 3.23]</c:v>
                </c:pt>
                <c:pt idx="8">
                  <c:v>(3.23 4]</c:v>
                </c:pt>
              </c:strCache>
            </c:strRef>
          </c:cat>
          <c:val>
            <c:numRef>
              <c:f>dati!$O$25:$O$33</c:f>
              <c:numCache>
                <c:formatCode>General</c:formatCode>
                <c:ptCount val="9"/>
                <c:pt idx="0">
                  <c:v>1</c:v>
                </c:pt>
                <c:pt idx="1">
                  <c:v>3</c:v>
                </c:pt>
                <c:pt idx="2">
                  <c:v>6</c:v>
                </c:pt>
                <c:pt idx="3">
                  <c:v>7</c:v>
                </c:pt>
                <c:pt idx="4">
                  <c:v>14</c:v>
                </c:pt>
                <c:pt idx="5">
                  <c:v>8</c:v>
                </c:pt>
                <c:pt idx="6">
                  <c:v>5</c:v>
                </c:pt>
                <c:pt idx="7">
                  <c:v>3</c:v>
                </c:pt>
                <c:pt idx="8">
                  <c:v>3</c:v>
                </c:pt>
              </c:numCache>
            </c:numRef>
          </c:val>
          <c:extLst>
            <c:ext xmlns:c16="http://schemas.microsoft.com/office/drawing/2014/chart" uri="{C3380CC4-5D6E-409C-BE32-E72D297353CC}">
              <c16:uniqueId val="{00000000-7D0A-4077-8472-15E9CAE7CB02}"/>
            </c:ext>
          </c:extLst>
        </c:ser>
        <c:dLbls>
          <c:showLegendKey val="0"/>
          <c:showVal val="0"/>
          <c:showCatName val="0"/>
          <c:showSerName val="0"/>
          <c:showPercent val="0"/>
          <c:showBubbleSize val="0"/>
        </c:dLbls>
        <c:gapWidth val="0"/>
        <c:overlap val="-27"/>
        <c:axId val="2021136048"/>
        <c:axId val="2021138768"/>
      </c:barChart>
      <c:catAx>
        <c:axId val="2021136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021138768"/>
        <c:crosses val="autoZero"/>
        <c:auto val="1"/>
        <c:lblAlgn val="ctr"/>
        <c:lblOffset val="100"/>
        <c:noMultiLvlLbl val="0"/>
      </c:catAx>
      <c:valAx>
        <c:axId val="2021138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021136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Distribuzione dei valori y (ottenuti tramite la funzione FREQUENZA)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clustered"/>
        <c:varyColors val="0"/>
        <c:ser>
          <c:idx val="0"/>
          <c:order val="0"/>
          <c:spPr>
            <a:solidFill>
              <a:schemeClr val="accent1"/>
            </a:solidFill>
            <a:ln>
              <a:noFill/>
            </a:ln>
            <a:effectLst/>
          </c:spPr>
          <c:invertIfNegative val="0"/>
          <c:cat>
            <c:strRef>
              <c:f>dati!$P$59:$P$67</c:f>
              <c:strCache>
                <c:ptCount val="9"/>
                <c:pt idx="0">
                  <c:v>(-2.91 -2.15]</c:v>
                </c:pt>
                <c:pt idx="1">
                  <c:v>(-2.15 -1.38]</c:v>
                </c:pt>
                <c:pt idx="2">
                  <c:v>(-1.38 -0.61]</c:v>
                </c:pt>
                <c:pt idx="3">
                  <c:v>(-0.61 0.16]</c:v>
                </c:pt>
                <c:pt idx="4">
                  <c:v>(0.16 0.93]</c:v>
                </c:pt>
                <c:pt idx="5">
                  <c:v>(0.93 1.69]</c:v>
                </c:pt>
                <c:pt idx="6">
                  <c:v>(1.69 2.46]</c:v>
                </c:pt>
                <c:pt idx="7">
                  <c:v>(2.46 3.23]</c:v>
                </c:pt>
                <c:pt idx="8">
                  <c:v>(3.23 4]</c:v>
                </c:pt>
              </c:strCache>
            </c:strRef>
          </c:cat>
          <c:val>
            <c:numRef>
              <c:f>dati!$O$59:$O$67</c:f>
              <c:numCache>
                <c:formatCode>General</c:formatCode>
                <c:ptCount val="9"/>
                <c:pt idx="0">
                  <c:v>5</c:v>
                </c:pt>
                <c:pt idx="1">
                  <c:v>11</c:v>
                </c:pt>
                <c:pt idx="2">
                  <c:v>29</c:v>
                </c:pt>
                <c:pt idx="3">
                  <c:v>45</c:v>
                </c:pt>
                <c:pt idx="4">
                  <c:v>37</c:v>
                </c:pt>
                <c:pt idx="5">
                  <c:v>40</c:v>
                </c:pt>
                <c:pt idx="6">
                  <c:v>18</c:v>
                </c:pt>
                <c:pt idx="7">
                  <c:v>11</c:v>
                </c:pt>
                <c:pt idx="8">
                  <c:v>4</c:v>
                </c:pt>
              </c:numCache>
            </c:numRef>
          </c:val>
          <c:extLst>
            <c:ext xmlns:c16="http://schemas.microsoft.com/office/drawing/2014/chart" uri="{C3380CC4-5D6E-409C-BE32-E72D297353CC}">
              <c16:uniqueId val="{00000000-95A1-40D3-8A7E-6F7240273129}"/>
            </c:ext>
          </c:extLst>
        </c:ser>
        <c:dLbls>
          <c:showLegendKey val="0"/>
          <c:showVal val="0"/>
          <c:showCatName val="0"/>
          <c:showSerName val="0"/>
          <c:showPercent val="0"/>
          <c:showBubbleSize val="0"/>
        </c:dLbls>
        <c:gapWidth val="0"/>
        <c:overlap val="-27"/>
        <c:axId val="2094748576"/>
        <c:axId val="2094742048"/>
      </c:barChart>
      <c:catAx>
        <c:axId val="209474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094742048"/>
        <c:crosses val="autoZero"/>
        <c:auto val="1"/>
        <c:lblAlgn val="ctr"/>
        <c:lblOffset val="100"/>
        <c:noMultiLvlLbl val="0"/>
      </c:catAx>
      <c:valAx>
        <c:axId val="2094742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094748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Diagramma</a:t>
            </a:r>
            <a:r>
              <a:rPr lang="it-IT" baseline="0"/>
              <a:t> di dispersione +</a:t>
            </a:r>
          </a:p>
          <a:p>
            <a:pPr>
              <a:defRPr/>
            </a:pPr>
            <a:r>
              <a:rPr lang="it-IT" baseline="0"/>
              <a:t> retta di regressione + bontà di adattamento (tutte le osservazioni)</a:t>
            </a:r>
            <a:endParaRPr lang="it-IT"/>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4545778652668417"/>
                  <c:y val="-0.2841715081597887"/>
                </c:manualLayout>
              </c:layout>
              <c:numFmt formatCode="General"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it-IT"/>
                </a:p>
              </c:txPr>
            </c:trendlineLbl>
          </c:trendline>
          <c:xVal>
            <c:numRef>
              <c:f>dati!$B$11:$B$210</c:f>
              <c:numCache>
                <c:formatCode>General</c:formatCode>
                <c:ptCount val="200"/>
                <c:pt idx="0">
                  <c:v>0.20672523636471407</c:v>
                </c:pt>
                <c:pt idx="1">
                  <c:v>0.19090251939089919</c:v>
                </c:pt>
                <c:pt idx="2">
                  <c:v>0.99975550577800909</c:v>
                </c:pt>
                <c:pt idx="3">
                  <c:v>0.36649981919895125</c:v>
                </c:pt>
                <c:pt idx="4">
                  <c:v>0.79402716047565314</c:v>
                </c:pt>
                <c:pt idx="5">
                  <c:v>0.10855633568076473</c:v>
                </c:pt>
                <c:pt idx="6">
                  <c:v>0.41260270336674798</c:v>
                </c:pt>
                <c:pt idx="7">
                  <c:v>0.26868962890944459</c:v>
                </c:pt>
                <c:pt idx="8">
                  <c:v>0.59945269036433757</c:v>
                </c:pt>
                <c:pt idx="9">
                  <c:v>0.27718071838673231</c:v>
                </c:pt>
                <c:pt idx="10">
                  <c:v>0.49112038994101814</c:v>
                </c:pt>
                <c:pt idx="11">
                  <c:v>0.51491392753322829</c:v>
                </c:pt>
                <c:pt idx="12">
                  <c:v>0.66905881755521479</c:v>
                </c:pt>
                <c:pt idx="13">
                  <c:v>0.63091633431134464</c:v>
                </c:pt>
                <c:pt idx="14">
                  <c:v>0.86720882833569135</c:v>
                </c:pt>
                <c:pt idx="15">
                  <c:v>9.0070212432554642E-2</c:v>
                </c:pt>
                <c:pt idx="16">
                  <c:v>0.99586930424963549</c:v>
                </c:pt>
                <c:pt idx="17">
                  <c:v>0.89431783178665425</c:v>
                </c:pt>
                <c:pt idx="18">
                  <c:v>0.15402241204348655</c:v>
                </c:pt>
                <c:pt idx="19">
                  <c:v>0.60444447809414126</c:v>
                </c:pt>
                <c:pt idx="20">
                  <c:v>0.68703407308387177</c:v>
                </c:pt>
                <c:pt idx="21">
                  <c:v>0.39436832437689362</c:v>
                </c:pt>
                <c:pt idx="22">
                  <c:v>0.47259687463831668</c:v>
                </c:pt>
                <c:pt idx="23">
                  <c:v>0.34218796647733196</c:v>
                </c:pt>
                <c:pt idx="24">
                  <c:v>0.15300922242346982</c:v>
                </c:pt>
                <c:pt idx="25">
                  <c:v>4.1955726360587753E-2</c:v>
                </c:pt>
                <c:pt idx="26">
                  <c:v>0.14631926917705218</c:v>
                </c:pt>
                <c:pt idx="27">
                  <c:v>0.97566186893642182</c:v>
                </c:pt>
                <c:pt idx="28">
                  <c:v>0.50635574938587469</c:v>
                </c:pt>
                <c:pt idx="29">
                  <c:v>0.99225511485006823</c:v>
                </c:pt>
                <c:pt idx="30">
                  <c:v>0.35211819430933</c:v>
                </c:pt>
                <c:pt idx="31">
                  <c:v>0.65904112559971162</c:v>
                </c:pt>
                <c:pt idx="32">
                  <c:v>0.59876199086773096</c:v>
                </c:pt>
                <c:pt idx="33">
                  <c:v>0.93276193530746776</c:v>
                </c:pt>
                <c:pt idx="34">
                  <c:v>0.37863340614169372</c:v>
                </c:pt>
                <c:pt idx="35">
                  <c:v>3.06600311128995E-2</c:v>
                </c:pt>
                <c:pt idx="36">
                  <c:v>0.13082576015105207</c:v>
                </c:pt>
                <c:pt idx="37">
                  <c:v>0.70293951240793073</c:v>
                </c:pt>
                <c:pt idx="38">
                  <c:v>0.96322842405688969</c:v>
                </c:pt>
                <c:pt idx="39">
                  <c:v>0.81655630320148542</c:v>
                </c:pt>
                <c:pt idx="40">
                  <c:v>0.50919738902600897</c:v>
                </c:pt>
                <c:pt idx="41">
                  <c:v>0.79035204366112688</c:v>
                </c:pt>
                <c:pt idx="42">
                  <c:v>0.34184218097544494</c:v>
                </c:pt>
                <c:pt idx="43">
                  <c:v>0.51949668191679232</c:v>
                </c:pt>
                <c:pt idx="44">
                  <c:v>0.82692874206227995</c:v>
                </c:pt>
                <c:pt idx="45">
                  <c:v>3.9313703955082158E-2</c:v>
                </c:pt>
                <c:pt idx="46">
                  <c:v>0.11748515013498151</c:v>
                </c:pt>
                <c:pt idx="47">
                  <c:v>0.14205092845201883</c:v>
                </c:pt>
                <c:pt idx="48">
                  <c:v>5.3911312853282101E-2</c:v>
                </c:pt>
                <c:pt idx="49">
                  <c:v>0.80558616121877324</c:v>
                </c:pt>
                <c:pt idx="50">
                  <c:v>0.16903402620266661</c:v>
                </c:pt>
                <c:pt idx="51">
                  <c:v>0.39073724812251998</c:v>
                </c:pt>
                <c:pt idx="52">
                  <c:v>0.14921495777639227</c:v>
                </c:pt>
                <c:pt idx="53">
                  <c:v>0.8782236780678897</c:v>
                </c:pt>
                <c:pt idx="54">
                  <c:v>2.2738451748775423E-2</c:v>
                </c:pt>
                <c:pt idx="55">
                  <c:v>0.42237732566858444</c:v>
                </c:pt>
                <c:pt idx="56">
                  <c:v>0.9799730388069372</c:v>
                </c:pt>
                <c:pt idx="57">
                  <c:v>0.26944971459900924</c:v>
                </c:pt>
                <c:pt idx="58">
                  <c:v>0.31011608600540519</c:v>
                </c:pt>
                <c:pt idx="59">
                  <c:v>0.26978584635092329</c:v>
                </c:pt>
                <c:pt idx="60">
                  <c:v>0.35156703948883561</c:v>
                </c:pt>
                <c:pt idx="61">
                  <c:v>0.66791107464028232</c:v>
                </c:pt>
                <c:pt idx="62">
                  <c:v>6.5096683500978081E-2</c:v>
                </c:pt>
                <c:pt idx="63">
                  <c:v>1.1900315012503881E-2</c:v>
                </c:pt>
                <c:pt idx="64">
                  <c:v>7.4571500922808176E-2</c:v>
                </c:pt>
                <c:pt idx="65">
                  <c:v>0.41904594900450021</c:v>
                </c:pt>
                <c:pt idx="66">
                  <c:v>0.27686841998461165</c:v>
                </c:pt>
                <c:pt idx="67">
                  <c:v>8.8788215160757189E-2</c:v>
                </c:pt>
                <c:pt idx="68">
                  <c:v>0.59000265823447828</c:v>
                </c:pt>
                <c:pt idx="69">
                  <c:v>0.44590703325303604</c:v>
                </c:pt>
                <c:pt idx="70">
                  <c:v>0.49663034392554273</c:v>
                </c:pt>
                <c:pt idx="71">
                  <c:v>0.97679983951609095</c:v>
                </c:pt>
                <c:pt idx="72">
                  <c:v>0.77042252262013611</c:v>
                </c:pt>
                <c:pt idx="73">
                  <c:v>0.1229599882596385</c:v>
                </c:pt>
                <c:pt idx="74">
                  <c:v>0.63363522462441135</c:v>
                </c:pt>
                <c:pt idx="75">
                  <c:v>9.0265979468308721E-2</c:v>
                </c:pt>
                <c:pt idx="76">
                  <c:v>0.8663834069766293</c:v>
                </c:pt>
                <c:pt idx="77">
                  <c:v>0.95534424268256457</c:v>
                </c:pt>
                <c:pt idx="78">
                  <c:v>0.88765203798324444</c:v>
                </c:pt>
                <c:pt idx="79">
                  <c:v>0.28579176992518063</c:v>
                </c:pt>
                <c:pt idx="80">
                  <c:v>0.33794083696762067</c:v>
                </c:pt>
                <c:pt idx="81">
                  <c:v>0.88427449162581395</c:v>
                </c:pt>
                <c:pt idx="82">
                  <c:v>0.15736367702152199</c:v>
                </c:pt>
                <c:pt idx="83">
                  <c:v>0.17429461967330995</c:v>
                </c:pt>
                <c:pt idx="84">
                  <c:v>0.90345393587377998</c:v>
                </c:pt>
                <c:pt idx="85">
                  <c:v>0.31619658488275504</c:v>
                </c:pt>
                <c:pt idx="86">
                  <c:v>0.59027121612467015</c:v>
                </c:pt>
                <c:pt idx="87">
                  <c:v>0.61750845954275102</c:v>
                </c:pt>
                <c:pt idx="88">
                  <c:v>0.81549001767035312</c:v>
                </c:pt>
                <c:pt idx="89">
                  <c:v>0.76558036944526719</c:v>
                </c:pt>
                <c:pt idx="90">
                  <c:v>0.91221087359956921</c:v>
                </c:pt>
                <c:pt idx="91">
                  <c:v>0.17671536720661474</c:v>
                </c:pt>
                <c:pt idx="92">
                  <c:v>0.21407298122059959</c:v>
                </c:pt>
                <c:pt idx="93">
                  <c:v>0.31761605778173407</c:v>
                </c:pt>
                <c:pt idx="94">
                  <c:v>0.39474063127526704</c:v>
                </c:pt>
                <c:pt idx="95">
                  <c:v>0.35345023369826256</c:v>
                </c:pt>
                <c:pt idx="96">
                  <c:v>0.81926017875765933</c:v>
                </c:pt>
                <c:pt idx="97">
                  <c:v>0.40143634590268129</c:v>
                </c:pt>
                <c:pt idx="98">
                  <c:v>0.7377769882460451</c:v>
                </c:pt>
                <c:pt idx="99">
                  <c:v>0.9404496866907105</c:v>
                </c:pt>
                <c:pt idx="100">
                  <c:v>0.33589154485370343</c:v>
                </c:pt>
                <c:pt idx="101">
                  <c:v>0.71101874777100682</c:v>
                </c:pt>
                <c:pt idx="102">
                  <c:v>0.62213569655283818</c:v>
                </c:pt>
                <c:pt idx="103">
                  <c:v>0.32824489290055192</c:v>
                </c:pt>
                <c:pt idx="104">
                  <c:v>0.41098659248571345</c:v>
                </c:pt>
                <c:pt idx="105">
                  <c:v>9.1445995484831566E-2</c:v>
                </c:pt>
                <c:pt idx="106">
                  <c:v>0.72408443235358955</c:v>
                </c:pt>
                <c:pt idx="107">
                  <c:v>0.50638177104917026</c:v>
                </c:pt>
                <c:pt idx="108">
                  <c:v>0.36768672599882835</c:v>
                </c:pt>
                <c:pt idx="109">
                  <c:v>0.30764369974658257</c:v>
                </c:pt>
                <c:pt idx="110">
                  <c:v>3.3945562188973266E-2</c:v>
                </c:pt>
                <c:pt idx="111">
                  <c:v>0.25360137414386075</c:v>
                </c:pt>
                <c:pt idx="112">
                  <c:v>0.78057432164912011</c:v>
                </c:pt>
                <c:pt idx="113">
                  <c:v>0.96293564846880852</c:v>
                </c:pt>
                <c:pt idx="114">
                  <c:v>0.10406438136305474</c:v>
                </c:pt>
                <c:pt idx="115">
                  <c:v>0.6737853213048538</c:v>
                </c:pt>
                <c:pt idx="116">
                  <c:v>0.61560893132335137</c:v>
                </c:pt>
                <c:pt idx="117">
                  <c:v>0.77017629638527252</c:v>
                </c:pt>
                <c:pt idx="118">
                  <c:v>0.39442831679764889</c:v>
                </c:pt>
                <c:pt idx="119">
                  <c:v>0.93838406890272852</c:v>
                </c:pt>
                <c:pt idx="120">
                  <c:v>0.66128661478157269</c:v>
                </c:pt>
                <c:pt idx="121">
                  <c:v>0.79397976243338175</c:v>
                </c:pt>
                <c:pt idx="122">
                  <c:v>0.46252825373433881</c:v>
                </c:pt>
                <c:pt idx="123">
                  <c:v>0.75082816010154207</c:v>
                </c:pt>
                <c:pt idx="124">
                  <c:v>0.14568135993592668</c:v>
                </c:pt>
                <c:pt idx="125">
                  <c:v>0.18674178155592125</c:v>
                </c:pt>
                <c:pt idx="126">
                  <c:v>0.25389172803870841</c:v>
                </c:pt>
                <c:pt idx="127">
                  <c:v>0.98726170864349039</c:v>
                </c:pt>
                <c:pt idx="128">
                  <c:v>0.27932078409406158</c:v>
                </c:pt>
                <c:pt idx="129">
                  <c:v>0.97543313975278056</c:v>
                </c:pt>
                <c:pt idx="130">
                  <c:v>0.13446265455295214</c:v>
                </c:pt>
                <c:pt idx="131">
                  <c:v>0.62864027136335987</c:v>
                </c:pt>
                <c:pt idx="132">
                  <c:v>0.94511502921454205</c:v>
                </c:pt>
                <c:pt idx="133">
                  <c:v>0.29424765122207541</c:v>
                </c:pt>
                <c:pt idx="134">
                  <c:v>0.886818663101682</c:v>
                </c:pt>
                <c:pt idx="135">
                  <c:v>0.37919104944190996</c:v>
                </c:pt>
                <c:pt idx="136">
                  <c:v>0.33028649234916918</c:v>
                </c:pt>
                <c:pt idx="137">
                  <c:v>0.38573460799304427</c:v>
                </c:pt>
                <c:pt idx="138">
                  <c:v>0.34474921531334812</c:v>
                </c:pt>
                <c:pt idx="139">
                  <c:v>0.24451421244818028</c:v>
                </c:pt>
                <c:pt idx="140">
                  <c:v>1.6224524066849155E-2</c:v>
                </c:pt>
                <c:pt idx="141">
                  <c:v>9.8024329573283664E-2</c:v>
                </c:pt>
                <c:pt idx="142">
                  <c:v>0.76451145794873243</c:v>
                </c:pt>
                <c:pt idx="143">
                  <c:v>0.41006797778363291</c:v>
                </c:pt>
                <c:pt idx="144">
                  <c:v>1.1861584718566243E-2</c:v>
                </c:pt>
                <c:pt idx="145">
                  <c:v>0.14179405883991847</c:v>
                </c:pt>
                <c:pt idx="146">
                  <c:v>0.62803847274448521</c:v>
                </c:pt>
                <c:pt idx="147">
                  <c:v>0.56500250263442853</c:v>
                </c:pt>
                <c:pt idx="148">
                  <c:v>0.23399679532940165</c:v>
                </c:pt>
                <c:pt idx="149">
                  <c:v>0.52843962347061713</c:v>
                </c:pt>
                <c:pt idx="150">
                  <c:v>0.12799426395813129</c:v>
                </c:pt>
                <c:pt idx="151">
                  <c:v>0.717362652242032</c:v>
                </c:pt>
                <c:pt idx="152">
                  <c:v>0.63941163878925178</c:v>
                </c:pt>
                <c:pt idx="153">
                  <c:v>0.35394959920595015</c:v>
                </c:pt>
                <c:pt idx="154">
                  <c:v>0.9952881222738732</c:v>
                </c:pt>
                <c:pt idx="155">
                  <c:v>0.3118913370458628</c:v>
                </c:pt>
                <c:pt idx="156">
                  <c:v>0.44821751096534967</c:v>
                </c:pt>
                <c:pt idx="157">
                  <c:v>0.24693353883118163</c:v>
                </c:pt>
                <c:pt idx="158">
                  <c:v>0.86091430690741744</c:v>
                </c:pt>
                <c:pt idx="159">
                  <c:v>0.4251284355426701</c:v>
                </c:pt>
                <c:pt idx="160">
                  <c:v>0.69320657913162198</c:v>
                </c:pt>
                <c:pt idx="161">
                  <c:v>0.54209514890926014</c:v>
                </c:pt>
                <c:pt idx="162">
                  <c:v>0.8883860582534221</c:v>
                </c:pt>
                <c:pt idx="163">
                  <c:v>0.46947599588948519</c:v>
                </c:pt>
                <c:pt idx="164">
                  <c:v>0.9190491937900227</c:v>
                </c:pt>
                <c:pt idx="165">
                  <c:v>0.86070685916864798</c:v>
                </c:pt>
                <c:pt idx="166">
                  <c:v>0.77027633752259927</c:v>
                </c:pt>
                <c:pt idx="167">
                  <c:v>6.8283080809305896E-2</c:v>
                </c:pt>
                <c:pt idx="168">
                  <c:v>0.89924546582568698</c:v>
                </c:pt>
                <c:pt idx="169">
                  <c:v>0.40118236723767642</c:v>
                </c:pt>
                <c:pt idx="170">
                  <c:v>0.38156749959923031</c:v>
                </c:pt>
                <c:pt idx="171">
                  <c:v>0.51184570764845039</c:v>
                </c:pt>
                <c:pt idx="172">
                  <c:v>0.29276021949350328</c:v>
                </c:pt>
                <c:pt idx="173">
                  <c:v>0.24201201068195477</c:v>
                </c:pt>
                <c:pt idx="174">
                  <c:v>0.42914380805683927</c:v>
                </c:pt>
                <c:pt idx="175">
                  <c:v>0.38340518658158862</c:v>
                </c:pt>
                <c:pt idx="176">
                  <c:v>0.80707781125945477</c:v>
                </c:pt>
                <c:pt idx="177">
                  <c:v>0.38562876810093738</c:v>
                </c:pt>
                <c:pt idx="178">
                  <c:v>0.22370800282405912</c:v>
                </c:pt>
                <c:pt idx="179">
                  <c:v>0.98096051949772378</c:v>
                </c:pt>
                <c:pt idx="180">
                  <c:v>0.70223385724889908</c:v>
                </c:pt>
                <c:pt idx="181">
                  <c:v>0.44065114945698658</c:v>
                </c:pt>
                <c:pt idx="182">
                  <c:v>0.65643114649228651</c:v>
                </c:pt>
                <c:pt idx="183">
                  <c:v>1.8931215230844067E-3</c:v>
                </c:pt>
                <c:pt idx="184">
                  <c:v>0.7029153874173969</c:v>
                </c:pt>
                <c:pt idx="185">
                  <c:v>4.8953700976437031E-2</c:v>
                </c:pt>
                <c:pt idx="186">
                  <c:v>0.26684410242848522</c:v>
                </c:pt>
                <c:pt idx="187">
                  <c:v>0.62893333636441462</c:v>
                </c:pt>
                <c:pt idx="188">
                  <c:v>6.0295524679758739E-2</c:v>
                </c:pt>
                <c:pt idx="189">
                  <c:v>0.58869058793777751</c:v>
                </c:pt>
                <c:pt idx="190">
                  <c:v>0.88602963015862057</c:v>
                </c:pt>
                <c:pt idx="191">
                  <c:v>0.71142191586787773</c:v>
                </c:pt>
                <c:pt idx="192">
                  <c:v>0.8956812426531704</c:v>
                </c:pt>
                <c:pt idx="193">
                  <c:v>0.44133171306959018</c:v>
                </c:pt>
                <c:pt idx="194">
                  <c:v>0.83014561201214365</c:v>
                </c:pt>
                <c:pt idx="195">
                  <c:v>0.96533094073169257</c:v>
                </c:pt>
                <c:pt idx="196">
                  <c:v>0.73138776558960361</c:v>
                </c:pt>
                <c:pt idx="197">
                  <c:v>0.60950685072705879</c:v>
                </c:pt>
                <c:pt idx="198">
                  <c:v>0.3538923563598686</c:v>
                </c:pt>
                <c:pt idx="199">
                  <c:v>0.73857692395745778</c:v>
                </c:pt>
              </c:numCache>
            </c:numRef>
          </c:xVal>
          <c:yVal>
            <c:numRef>
              <c:f>dati!$D$11:$D$210</c:f>
              <c:numCache>
                <c:formatCode>General</c:formatCode>
                <c:ptCount val="200"/>
                <c:pt idx="0">
                  <c:v>1.2716041488321681</c:v>
                </c:pt>
                <c:pt idx="1">
                  <c:v>0.97934593090312538</c:v>
                </c:pt>
                <c:pt idx="2">
                  <c:v>-1.1854054129265597</c:v>
                </c:pt>
                <c:pt idx="3">
                  <c:v>1.4688330393472344</c:v>
                </c:pt>
                <c:pt idx="4">
                  <c:v>-1.4185729621199854</c:v>
                </c:pt>
                <c:pt idx="5">
                  <c:v>-0.14584335151822803</c:v>
                </c:pt>
                <c:pt idx="6">
                  <c:v>0.20509913674168434</c:v>
                </c:pt>
                <c:pt idx="7">
                  <c:v>1.7431724842552314</c:v>
                </c:pt>
                <c:pt idx="8">
                  <c:v>0.39668672105723191</c:v>
                </c:pt>
                <c:pt idx="9">
                  <c:v>0.76748009238601056</c:v>
                </c:pt>
                <c:pt idx="10">
                  <c:v>1.1225523401409692</c:v>
                </c:pt>
                <c:pt idx="11">
                  <c:v>0.32952531603063084</c:v>
                </c:pt>
                <c:pt idx="12">
                  <c:v>-0.76313312982459713</c:v>
                </c:pt>
                <c:pt idx="13">
                  <c:v>-0.27407079470749546</c:v>
                </c:pt>
                <c:pt idx="14">
                  <c:v>-0.90707739350516658</c:v>
                </c:pt>
                <c:pt idx="15">
                  <c:v>3.9964277228935243</c:v>
                </c:pt>
                <c:pt idx="16">
                  <c:v>0.33713345208963341</c:v>
                </c:pt>
                <c:pt idx="17">
                  <c:v>-0.35792055887044072</c:v>
                </c:pt>
                <c:pt idx="18">
                  <c:v>0.62844251441845767</c:v>
                </c:pt>
                <c:pt idx="19">
                  <c:v>3.7950426708141629</c:v>
                </c:pt>
                <c:pt idx="20">
                  <c:v>0.91461602874136516</c:v>
                </c:pt>
                <c:pt idx="21">
                  <c:v>-0.70187599222671992</c:v>
                </c:pt>
                <c:pt idx="22">
                  <c:v>2.0136678055850883</c:v>
                </c:pt>
                <c:pt idx="23">
                  <c:v>0.31802742029027553</c:v>
                </c:pt>
                <c:pt idx="24">
                  <c:v>1.4182174362826505</c:v>
                </c:pt>
                <c:pt idx="25">
                  <c:v>2.9239012410051051</c:v>
                </c:pt>
                <c:pt idx="26">
                  <c:v>3.3347294744254357</c:v>
                </c:pt>
                <c:pt idx="27">
                  <c:v>-1.329194955592937</c:v>
                </c:pt>
                <c:pt idx="28">
                  <c:v>0.54045842886459139</c:v>
                </c:pt>
                <c:pt idx="29">
                  <c:v>-2.9135329961409813</c:v>
                </c:pt>
                <c:pt idx="30">
                  <c:v>-0.17805228727618982</c:v>
                </c:pt>
                <c:pt idx="31">
                  <c:v>0.76425615041484474</c:v>
                </c:pt>
                <c:pt idx="32">
                  <c:v>1.6159411987008536</c:v>
                </c:pt>
                <c:pt idx="33">
                  <c:v>-0.72427746384005176</c:v>
                </c:pt>
                <c:pt idx="34">
                  <c:v>1.5931199499407365</c:v>
                </c:pt>
                <c:pt idx="35">
                  <c:v>1.7563761058028122</c:v>
                </c:pt>
                <c:pt idx="36">
                  <c:v>2.5945363340309209</c:v>
                </c:pt>
                <c:pt idx="37">
                  <c:v>0.80924265868179335</c:v>
                </c:pt>
                <c:pt idx="38">
                  <c:v>0.41213297283639427</c:v>
                </c:pt>
                <c:pt idx="39">
                  <c:v>-2.0368858252816535</c:v>
                </c:pt>
                <c:pt idx="40">
                  <c:v>1.2043781121030916</c:v>
                </c:pt>
                <c:pt idx="41">
                  <c:v>0.31971475831023977</c:v>
                </c:pt>
                <c:pt idx="42">
                  <c:v>0.76517615137145434</c:v>
                </c:pt>
                <c:pt idx="43">
                  <c:v>-0.26252229329388455</c:v>
                </c:pt>
                <c:pt idx="44">
                  <c:v>-0.1351225567899178</c:v>
                </c:pt>
                <c:pt idx="45">
                  <c:v>-0.10917409384494703</c:v>
                </c:pt>
                <c:pt idx="46">
                  <c:v>3.1519731704287342</c:v>
                </c:pt>
                <c:pt idx="47">
                  <c:v>2.36730780255699</c:v>
                </c:pt>
                <c:pt idx="48">
                  <c:v>1.9522209657720209</c:v>
                </c:pt>
                <c:pt idx="49">
                  <c:v>-1.384344823424885</c:v>
                </c:pt>
                <c:pt idx="50">
                  <c:v>4.3662107803603245E-2</c:v>
                </c:pt>
                <c:pt idx="51">
                  <c:v>-0.47067937193032972</c:v>
                </c:pt>
                <c:pt idx="52">
                  <c:v>1.4034980255454921</c:v>
                </c:pt>
                <c:pt idx="53">
                  <c:v>0.79940638843691159</c:v>
                </c:pt>
                <c:pt idx="54">
                  <c:v>3.3221563612526017</c:v>
                </c:pt>
                <c:pt idx="55">
                  <c:v>2.1789551333388077</c:v>
                </c:pt>
                <c:pt idx="56">
                  <c:v>-0.30758508677250607</c:v>
                </c:pt>
                <c:pt idx="57">
                  <c:v>1.9334259894777253</c:v>
                </c:pt>
                <c:pt idx="58">
                  <c:v>-0.25274570718254519</c:v>
                </c:pt>
                <c:pt idx="59">
                  <c:v>1.8574777818768693</c:v>
                </c:pt>
                <c:pt idx="60">
                  <c:v>-0.54485971933096855</c:v>
                </c:pt>
                <c:pt idx="61">
                  <c:v>0.42909671164936464</c:v>
                </c:pt>
                <c:pt idx="62">
                  <c:v>2.497772716456522</c:v>
                </c:pt>
                <c:pt idx="63">
                  <c:v>1.6679644793563</c:v>
                </c:pt>
                <c:pt idx="64">
                  <c:v>1.44375746699607</c:v>
                </c:pt>
                <c:pt idx="65">
                  <c:v>0.51855969215917352</c:v>
                </c:pt>
                <c:pt idx="66">
                  <c:v>0.88477591063542893</c:v>
                </c:pt>
                <c:pt idx="67">
                  <c:v>0.91307609064761186</c:v>
                </c:pt>
                <c:pt idx="68">
                  <c:v>-8.2286008735035776E-4</c:v>
                </c:pt>
                <c:pt idx="69">
                  <c:v>1.2199176566894541</c:v>
                </c:pt>
                <c:pt idx="70">
                  <c:v>-0.44468213343536644</c:v>
                </c:pt>
                <c:pt idx="71">
                  <c:v>-0.71917981083562688</c:v>
                </c:pt>
                <c:pt idx="72">
                  <c:v>1.2595943808078329</c:v>
                </c:pt>
                <c:pt idx="73">
                  <c:v>1.7329811205205778</c:v>
                </c:pt>
                <c:pt idx="74">
                  <c:v>-9.2678614582749508E-2</c:v>
                </c:pt>
                <c:pt idx="75">
                  <c:v>3.0190392208835766</c:v>
                </c:pt>
                <c:pt idx="76">
                  <c:v>-2.0875757711257901</c:v>
                </c:pt>
                <c:pt idx="77">
                  <c:v>-0.84766722102909842</c:v>
                </c:pt>
                <c:pt idx="78">
                  <c:v>-0.96105214745024714</c:v>
                </c:pt>
                <c:pt idx="79">
                  <c:v>-0.69088759458015714</c:v>
                </c:pt>
                <c:pt idx="80">
                  <c:v>1.6423846613078994</c:v>
                </c:pt>
                <c:pt idx="81">
                  <c:v>-1.3521301858952746</c:v>
                </c:pt>
                <c:pt idx="82">
                  <c:v>1.3173435429406684</c:v>
                </c:pt>
                <c:pt idx="83">
                  <c:v>-1.0615270392834828</c:v>
                </c:pt>
                <c:pt idx="84">
                  <c:v>0.18934793075321166</c:v>
                </c:pt>
                <c:pt idx="85">
                  <c:v>1.7193669059517922</c:v>
                </c:pt>
                <c:pt idx="86">
                  <c:v>0.85002695693684138</c:v>
                </c:pt>
                <c:pt idx="87">
                  <c:v>-0.72672153578470544</c:v>
                </c:pt>
                <c:pt idx="88">
                  <c:v>-0.9779522726573594</c:v>
                </c:pt>
                <c:pt idx="89">
                  <c:v>-3.396459858160894E-3</c:v>
                </c:pt>
                <c:pt idx="90">
                  <c:v>9.2102419818583137E-2</c:v>
                </c:pt>
                <c:pt idx="91">
                  <c:v>1.9574361033490129</c:v>
                </c:pt>
                <c:pt idx="92">
                  <c:v>0.38503238957739838</c:v>
                </c:pt>
                <c:pt idx="93">
                  <c:v>-0.17987604490136255</c:v>
                </c:pt>
                <c:pt idx="94">
                  <c:v>1.1194613305399532</c:v>
                </c:pt>
                <c:pt idx="95">
                  <c:v>0.92720866359795051</c:v>
                </c:pt>
                <c:pt idx="96">
                  <c:v>0.70798832258564492</c:v>
                </c:pt>
                <c:pt idx="97">
                  <c:v>0.95488455926247384</c:v>
                </c:pt>
                <c:pt idx="98">
                  <c:v>0.86895106950277268</c:v>
                </c:pt>
                <c:pt idx="99">
                  <c:v>-1.2551928184231644</c:v>
                </c:pt>
                <c:pt idx="100">
                  <c:v>1.4794572897785117</c:v>
                </c:pt>
                <c:pt idx="101">
                  <c:v>-1.5344135235247567</c:v>
                </c:pt>
                <c:pt idx="102">
                  <c:v>0.26394576540472969</c:v>
                </c:pt>
                <c:pt idx="103">
                  <c:v>-0.47503076230638808</c:v>
                </c:pt>
                <c:pt idx="104">
                  <c:v>-9.6084830088307593E-2</c:v>
                </c:pt>
                <c:pt idx="105">
                  <c:v>1.5321202570588701</c:v>
                </c:pt>
                <c:pt idx="106">
                  <c:v>-0.85365839813495059</c:v>
                </c:pt>
                <c:pt idx="107">
                  <c:v>2.6065434783657855</c:v>
                </c:pt>
                <c:pt idx="108">
                  <c:v>0.70358005983492844</c:v>
                </c:pt>
                <c:pt idx="109">
                  <c:v>-5.4479360878020966E-2</c:v>
                </c:pt>
                <c:pt idx="110">
                  <c:v>1.1297524971809563</c:v>
                </c:pt>
                <c:pt idx="111">
                  <c:v>2.693455382517338</c:v>
                </c:pt>
                <c:pt idx="112">
                  <c:v>-0.16809542345263007</c:v>
                </c:pt>
                <c:pt idx="113">
                  <c:v>-0.65346393128740776</c:v>
                </c:pt>
                <c:pt idx="114">
                  <c:v>0.81637131748263836</c:v>
                </c:pt>
                <c:pt idx="115">
                  <c:v>-0.46274717220935363</c:v>
                </c:pt>
                <c:pt idx="116">
                  <c:v>-0.41492066419243667</c:v>
                </c:pt>
                <c:pt idx="117">
                  <c:v>-1.2828316820988781</c:v>
                </c:pt>
                <c:pt idx="118">
                  <c:v>1.2768568492702299</c:v>
                </c:pt>
                <c:pt idx="119">
                  <c:v>-2.3264829678763439</c:v>
                </c:pt>
                <c:pt idx="120">
                  <c:v>-0.82580373446317945</c:v>
                </c:pt>
                <c:pt idx="121">
                  <c:v>-0.55760973476487019</c:v>
                </c:pt>
                <c:pt idx="122">
                  <c:v>1.654239035947487</c:v>
                </c:pt>
                <c:pt idx="123">
                  <c:v>-0.52613073495365315</c:v>
                </c:pt>
                <c:pt idx="124">
                  <c:v>1.2794206814422822</c:v>
                </c:pt>
                <c:pt idx="125">
                  <c:v>2.2645976842613842</c:v>
                </c:pt>
                <c:pt idx="126">
                  <c:v>-0.28736890434628704</c:v>
                </c:pt>
                <c:pt idx="127">
                  <c:v>-0.11161877903379624</c:v>
                </c:pt>
                <c:pt idx="128">
                  <c:v>1.5877661703759971</c:v>
                </c:pt>
                <c:pt idx="129">
                  <c:v>0.2316771923882448</c:v>
                </c:pt>
                <c:pt idx="130">
                  <c:v>0.10595891629626952</c:v>
                </c:pt>
                <c:pt idx="131">
                  <c:v>0.92485025384846309</c:v>
                </c:pt>
                <c:pt idx="132">
                  <c:v>-0.76618659488178398</c:v>
                </c:pt>
                <c:pt idx="133">
                  <c:v>1.4726712604017611</c:v>
                </c:pt>
                <c:pt idx="134">
                  <c:v>-2.399211267665148</c:v>
                </c:pt>
                <c:pt idx="135">
                  <c:v>2.5954902699538867</c:v>
                </c:pt>
                <c:pt idx="136">
                  <c:v>-0.37005863405091</c:v>
                </c:pt>
                <c:pt idx="137">
                  <c:v>0.15461865414657994</c:v>
                </c:pt>
                <c:pt idx="138">
                  <c:v>0.84873078596003837</c:v>
                </c:pt>
                <c:pt idx="139">
                  <c:v>1.3457433484091055</c:v>
                </c:pt>
                <c:pt idx="140">
                  <c:v>1.092309903002775</c:v>
                </c:pt>
                <c:pt idx="141">
                  <c:v>1.8461404612741044</c:v>
                </c:pt>
                <c:pt idx="142">
                  <c:v>-4.8512847968985945E-2</c:v>
                </c:pt>
                <c:pt idx="143">
                  <c:v>3.0071030777077645</c:v>
                </c:pt>
                <c:pt idx="144">
                  <c:v>0.8388317639388303</c:v>
                </c:pt>
                <c:pt idx="145">
                  <c:v>2.2366979692986222</c:v>
                </c:pt>
                <c:pt idx="146">
                  <c:v>1.3237228284063705</c:v>
                </c:pt>
                <c:pt idx="147">
                  <c:v>0.49367763324828406</c:v>
                </c:pt>
                <c:pt idx="148">
                  <c:v>1.7174690726707211</c:v>
                </c:pt>
                <c:pt idx="149">
                  <c:v>2.7629920422347563</c:v>
                </c:pt>
                <c:pt idx="150">
                  <c:v>1.2903650999704988</c:v>
                </c:pt>
                <c:pt idx="151">
                  <c:v>-0.72931043754838409</c:v>
                </c:pt>
                <c:pt idx="152">
                  <c:v>0.48767272458764871</c:v>
                </c:pt>
                <c:pt idx="153">
                  <c:v>1.611796048400937</c:v>
                </c:pt>
                <c:pt idx="154">
                  <c:v>-2.4999976885119577</c:v>
                </c:pt>
                <c:pt idx="155">
                  <c:v>1.4917388956861004</c:v>
                </c:pt>
                <c:pt idx="156">
                  <c:v>0.14342845517401037</c:v>
                </c:pt>
                <c:pt idx="157">
                  <c:v>0.96440359880185678</c:v>
                </c:pt>
                <c:pt idx="158">
                  <c:v>-2.0883960654196017</c:v>
                </c:pt>
                <c:pt idx="159">
                  <c:v>-0.77832697367575232</c:v>
                </c:pt>
                <c:pt idx="160">
                  <c:v>-0.97113244381279273</c:v>
                </c:pt>
                <c:pt idx="161">
                  <c:v>-1.44258469489651</c:v>
                </c:pt>
                <c:pt idx="162">
                  <c:v>-2.4214152062063663</c:v>
                </c:pt>
                <c:pt idx="163">
                  <c:v>7.4704661335225686E-2</c:v>
                </c:pt>
                <c:pt idx="164">
                  <c:v>7.8284388025458562E-2</c:v>
                </c:pt>
                <c:pt idx="165">
                  <c:v>-0.27267020728182417</c:v>
                </c:pt>
                <c:pt idx="166">
                  <c:v>-1.2837814413686122</c:v>
                </c:pt>
                <c:pt idx="167">
                  <c:v>1.5843771730916316</c:v>
                </c:pt>
                <c:pt idx="168">
                  <c:v>-0.94153273433152518</c:v>
                </c:pt>
                <c:pt idx="169">
                  <c:v>-0.37364885264296266</c:v>
                </c:pt>
                <c:pt idx="170">
                  <c:v>-0.11901478595326864</c:v>
                </c:pt>
                <c:pt idx="171">
                  <c:v>-0.87003538880555964</c:v>
                </c:pt>
                <c:pt idx="172">
                  <c:v>2.4457764919435512</c:v>
                </c:pt>
                <c:pt idx="173">
                  <c:v>0.96688413008147722</c:v>
                </c:pt>
                <c:pt idx="174">
                  <c:v>1.2548281314037646</c:v>
                </c:pt>
                <c:pt idx="175">
                  <c:v>1.4857495450474096</c:v>
                </c:pt>
                <c:pt idx="176">
                  <c:v>-1.4610176487316331</c:v>
                </c:pt>
                <c:pt idx="177">
                  <c:v>-8.7144490348458725E-2</c:v>
                </c:pt>
                <c:pt idx="178">
                  <c:v>0.68056408364489362</c:v>
                </c:pt>
                <c:pt idx="179">
                  <c:v>-0.23152041701502069</c:v>
                </c:pt>
                <c:pt idx="180">
                  <c:v>-0.24516969141640479</c:v>
                </c:pt>
                <c:pt idx="181">
                  <c:v>0.20055542380343344</c:v>
                </c:pt>
                <c:pt idx="182">
                  <c:v>-0.71095136154476657</c:v>
                </c:pt>
                <c:pt idx="183">
                  <c:v>1.8206248056805585</c:v>
                </c:pt>
                <c:pt idx="184">
                  <c:v>-0.47874500118418067</c:v>
                </c:pt>
                <c:pt idx="185">
                  <c:v>2.2206061072951795</c:v>
                </c:pt>
                <c:pt idx="186">
                  <c:v>0.42904451873566696</c:v>
                </c:pt>
                <c:pt idx="187">
                  <c:v>-2.5933973083019118E-2</c:v>
                </c:pt>
                <c:pt idx="188">
                  <c:v>2.6975733421039605</c:v>
                </c:pt>
                <c:pt idx="189">
                  <c:v>0.67471697310464696</c:v>
                </c:pt>
                <c:pt idx="190">
                  <c:v>-0.17927327977134416</c:v>
                </c:pt>
                <c:pt idx="191">
                  <c:v>-0.62831973124892282</c:v>
                </c:pt>
                <c:pt idx="192">
                  <c:v>-1.9542763496876827</c:v>
                </c:pt>
                <c:pt idx="193">
                  <c:v>-1.0372715411614628</c:v>
                </c:pt>
                <c:pt idx="194">
                  <c:v>-1.6827062515822111</c:v>
                </c:pt>
                <c:pt idx="195">
                  <c:v>-1.3837580080387335</c:v>
                </c:pt>
                <c:pt idx="196">
                  <c:v>1.006650624839674</c:v>
                </c:pt>
                <c:pt idx="197">
                  <c:v>0.94464791291539107</c:v>
                </c:pt>
                <c:pt idx="198">
                  <c:v>1.1121454767164058</c:v>
                </c:pt>
                <c:pt idx="199">
                  <c:v>-0.1256466961092535</c:v>
                </c:pt>
              </c:numCache>
            </c:numRef>
          </c:yVal>
          <c:smooth val="0"/>
          <c:extLst>
            <c:ext xmlns:c16="http://schemas.microsoft.com/office/drawing/2014/chart" uri="{C3380CC4-5D6E-409C-BE32-E72D297353CC}">
              <c16:uniqueId val="{00000000-C6EC-4163-9967-8D87A800EF37}"/>
            </c:ext>
          </c:extLst>
        </c:ser>
        <c:dLbls>
          <c:showLegendKey val="0"/>
          <c:showVal val="0"/>
          <c:showCatName val="0"/>
          <c:showSerName val="0"/>
          <c:showPercent val="0"/>
          <c:showBubbleSize val="0"/>
        </c:dLbls>
        <c:axId val="2021151184"/>
        <c:axId val="2021153360"/>
      </c:scatterChart>
      <c:valAx>
        <c:axId val="20211511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021153360"/>
        <c:crosses val="autoZero"/>
        <c:crossBetween val="midCat"/>
      </c:valAx>
      <c:valAx>
        <c:axId val="2021153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0211511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Diagramma</a:t>
            </a:r>
            <a:r>
              <a:rPr lang="it-IT" baseline="0"/>
              <a:t> di dispersione +</a:t>
            </a:r>
          </a:p>
          <a:p>
            <a:pPr>
              <a:defRPr/>
            </a:pPr>
            <a:r>
              <a:rPr lang="it-IT" baseline="0"/>
              <a:t> retta di regressione + bontà di adattamento (prime 50 osservazioni)</a:t>
            </a:r>
            <a:endParaRPr lang="it-IT"/>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4545778652668417"/>
                  <c:y val="-0.2841715081597887"/>
                </c:manualLayout>
              </c:layout>
              <c:numFmt formatCode="General"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it-IT"/>
                </a:p>
              </c:txPr>
            </c:trendlineLbl>
          </c:trendline>
          <c:xVal>
            <c:numRef>
              <c:f>dati!$B$11:$B$60</c:f>
              <c:numCache>
                <c:formatCode>General</c:formatCode>
                <c:ptCount val="50"/>
                <c:pt idx="0">
                  <c:v>0.20672523636471407</c:v>
                </c:pt>
                <c:pt idx="1">
                  <c:v>0.19090251939089919</c:v>
                </c:pt>
                <c:pt idx="2">
                  <c:v>0.99975550577800909</c:v>
                </c:pt>
                <c:pt idx="3">
                  <c:v>0.36649981919895125</c:v>
                </c:pt>
                <c:pt idx="4">
                  <c:v>0.79402716047565314</c:v>
                </c:pt>
                <c:pt idx="5">
                  <c:v>0.10855633568076473</c:v>
                </c:pt>
                <c:pt idx="6">
                  <c:v>0.41260270336674798</c:v>
                </c:pt>
                <c:pt idx="7">
                  <c:v>0.26868962890944459</c:v>
                </c:pt>
                <c:pt idx="8">
                  <c:v>0.59945269036433757</c:v>
                </c:pt>
                <c:pt idx="9">
                  <c:v>0.27718071838673231</c:v>
                </c:pt>
                <c:pt idx="10">
                  <c:v>0.49112038994101814</c:v>
                </c:pt>
                <c:pt idx="11">
                  <c:v>0.51491392753322829</c:v>
                </c:pt>
                <c:pt idx="12">
                  <c:v>0.66905881755521479</c:v>
                </c:pt>
                <c:pt idx="13">
                  <c:v>0.63091633431134464</c:v>
                </c:pt>
                <c:pt idx="14">
                  <c:v>0.86720882833569135</c:v>
                </c:pt>
                <c:pt idx="15">
                  <c:v>9.0070212432554642E-2</c:v>
                </c:pt>
                <c:pt idx="16">
                  <c:v>0.99586930424963549</c:v>
                </c:pt>
                <c:pt idx="17">
                  <c:v>0.89431783178665425</c:v>
                </c:pt>
                <c:pt idx="18">
                  <c:v>0.15402241204348655</c:v>
                </c:pt>
                <c:pt idx="19">
                  <c:v>0.60444447809414126</c:v>
                </c:pt>
                <c:pt idx="20">
                  <c:v>0.68703407308387177</c:v>
                </c:pt>
                <c:pt idx="21">
                  <c:v>0.39436832437689362</c:v>
                </c:pt>
                <c:pt idx="22">
                  <c:v>0.47259687463831668</c:v>
                </c:pt>
                <c:pt idx="23">
                  <c:v>0.34218796647733196</c:v>
                </c:pt>
                <c:pt idx="24">
                  <c:v>0.15300922242346982</c:v>
                </c:pt>
                <c:pt idx="25">
                  <c:v>4.1955726360587753E-2</c:v>
                </c:pt>
                <c:pt idx="26">
                  <c:v>0.14631926917705218</c:v>
                </c:pt>
                <c:pt idx="27">
                  <c:v>0.97566186893642182</c:v>
                </c:pt>
                <c:pt idx="28">
                  <c:v>0.50635574938587469</c:v>
                </c:pt>
                <c:pt idx="29">
                  <c:v>0.99225511485006823</c:v>
                </c:pt>
                <c:pt idx="30">
                  <c:v>0.35211819430933</c:v>
                </c:pt>
                <c:pt idx="31">
                  <c:v>0.65904112559971162</c:v>
                </c:pt>
                <c:pt idx="32">
                  <c:v>0.59876199086773096</c:v>
                </c:pt>
                <c:pt idx="33">
                  <c:v>0.93276193530746776</c:v>
                </c:pt>
                <c:pt idx="34">
                  <c:v>0.37863340614169372</c:v>
                </c:pt>
                <c:pt idx="35">
                  <c:v>3.06600311128995E-2</c:v>
                </c:pt>
                <c:pt idx="36">
                  <c:v>0.13082576015105207</c:v>
                </c:pt>
                <c:pt idx="37">
                  <c:v>0.70293951240793073</c:v>
                </c:pt>
                <c:pt idx="38">
                  <c:v>0.96322842405688969</c:v>
                </c:pt>
                <c:pt idx="39">
                  <c:v>0.81655630320148542</c:v>
                </c:pt>
                <c:pt idx="40">
                  <c:v>0.50919738902600897</c:v>
                </c:pt>
                <c:pt idx="41">
                  <c:v>0.79035204366112688</c:v>
                </c:pt>
                <c:pt idx="42">
                  <c:v>0.34184218097544494</c:v>
                </c:pt>
                <c:pt idx="43">
                  <c:v>0.51949668191679232</c:v>
                </c:pt>
                <c:pt idx="44">
                  <c:v>0.82692874206227995</c:v>
                </c:pt>
                <c:pt idx="45">
                  <c:v>3.9313703955082158E-2</c:v>
                </c:pt>
                <c:pt idx="46">
                  <c:v>0.11748515013498151</c:v>
                </c:pt>
                <c:pt idx="47">
                  <c:v>0.14205092845201883</c:v>
                </c:pt>
                <c:pt idx="48">
                  <c:v>5.3911312853282101E-2</c:v>
                </c:pt>
                <c:pt idx="49">
                  <c:v>0.80558616121877324</c:v>
                </c:pt>
              </c:numCache>
            </c:numRef>
          </c:xVal>
          <c:yVal>
            <c:numRef>
              <c:f>dati!$D$11:$D$60</c:f>
              <c:numCache>
                <c:formatCode>General</c:formatCode>
                <c:ptCount val="50"/>
                <c:pt idx="0">
                  <c:v>1.2716041488321681</c:v>
                </c:pt>
                <c:pt idx="1">
                  <c:v>0.97934593090312538</c:v>
                </c:pt>
                <c:pt idx="2">
                  <c:v>-1.1854054129265597</c:v>
                </c:pt>
                <c:pt idx="3">
                  <c:v>1.4688330393472344</c:v>
                </c:pt>
                <c:pt idx="4">
                  <c:v>-1.4185729621199854</c:v>
                </c:pt>
                <c:pt idx="5">
                  <c:v>-0.14584335151822803</c:v>
                </c:pt>
                <c:pt idx="6">
                  <c:v>0.20509913674168434</c:v>
                </c:pt>
                <c:pt idx="7">
                  <c:v>1.7431724842552314</c:v>
                </c:pt>
                <c:pt idx="8">
                  <c:v>0.39668672105723191</c:v>
                </c:pt>
                <c:pt idx="9">
                  <c:v>0.76748009238601056</c:v>
                </c:pt>
                <c:pt idx="10">
                  <c:v>1.1225523401409692</c:v>
                </c:pt>
                <c:pt idx="11">
                  <c:v>0.32952531603063084</c:v>
                </c:pt>
                <c:pt idx="12">
                  <c:v>-0.76313312982459713</c:v>
                </c:pt>
                <c:pt idx="13">
                  <c:v>-0.27407079470749546</c:v>
                </c:pt>
                <c:pt idx="14">
                  <c:v>-0.90707739350516658</c:v>
                </c:pt>
                <c:pt idx="15">
                  <c:v>3.9964277228935243</c:v>
                </c:pt>
                <c:pt idx="16">
                  <c:v>0.33713345208963341</c:v>
                </c:pt>
                <c:pt idx="17">
                  <c:v>-0.35792055887044072</c:v>
                </c:pt>
                <c:pt idx="18">
                  <c:v>0.62844251441845767</c:v>
                </c:pt>
                <c:pt idx="19">
                  <c:v>3.7950426708141629</c:v>
                </c:pt>
                <c:pt idx="20">
                  <c:v>0.91461602874136516</c:v>
                </c:pt>
                <c:pt idx="21">
                  <c:v>-0.70187599222671992</c:v>
                </c:pt>
                <c:pt idx="22">
                  <c:v>2.0136678055850883</c:v>
                </c:pt>
                <c:pt idx="23">
                  <c:v>0.31802742029027553</c:v>
                </c:pt>
                <c:pt idx="24">
                  <c:v>1.4182174362826505</c:v>
                </c:pt>
                <c:pt idx="25">
                  <c:v>2.9239012410051051</c:v>
                </c:pt>
                <c:pt idx="26">
                  <c:v>3.3347294744254357</c:v>
                </c:pt>
                <c:pt idx="27">
                  <c:v>-1.329194955592937</c:v>
                </c:pt>
                <c:pt idx="28">
                  <c:v>0.54045842886459139</c:v>
                </c:pt>
                <c:pt idx="29">
                  <c:v>-2.9135329961409813</c:v>
                </c:pt>
                <c:pt idx="30">
                  <c:v>-0.17805228727618982</c:v>
                </c:pt>
                <c:pt idx="31">
                  <c:v>0.76425615041484474</c:v>
                </c:pt>
                <c:pt idx="32">
                  <c:v>1.6159411987008536</c:v>
                </c:pt>
                <c:pt idx="33">
                  <c:v>-0.72427746384005176</c:v>
                </c:pt>
                <c:pt idx="34">
                  <c:v>1.5931199499407365</c:v>
                </c:pt>
                <c:pt idx="35">
                  <c:v>1.7563761058028122</c:v>
                </c:pt>
                <c:pt idx="36">
                  <c:v>2.5945363340309209</c:v>
                </c:pt>
                <c:pt idx="37">
                  <c:v>0.80924265868179335</c:v>
                </c:pt>
                <c:pt idx="38">
                  <c:v>0.41213297283639427</c:v>
                </c:pt>
                <c:pt idx="39">
                  <c:v>-2.0368858252816535</c:v>
                </c:pt>
                <c:pt idx="40">
                  <c:v>1.2043781121030916</c:v>
                </c:pt>
                <c:pt idx="41">
                  <c:v>0.31971475831023977</c:v>
                </c:pt>
                <c:pt idx="42">
                  <c:v>0.76517615137145434</c:v>
                </c:pt>
                <c:pt idx="43">
                  <c:v>-0.26252229329388455</c:v>
                </c:pt>
                <c:pt idx="44">
                  <c:v>-0.1351225567899178</c:v>
                </c:pt>
                <c:pt idx="45">
                  <c:v>-0.10917409384494703</c:v>
                </c:pt>
                <c:pt idx="46">
                  <c:v>3.1519731704287342</c:v>
                </c:pt>
                <c:pt idx="47">
                  <c:v>2.36730780255699</c:v>
                </c:pt>
                <c:pt idx="48">
                  <c:v>1.9522209657720209</c:v>
                </c:pt>
                <c:pt idx="49">
                  <c:v>-1.384344823424885</c:v>
                </c:pt>
              </c:numCache>
            </c:numRef>
          </c:yVal>
          <c:smooth val="0"/>
          <c:extLst>
            <c:ext xmlns:c16="http://schemas.microsoft.com/office/drawing/2014/chart" uri="{C3380CC4-5D6E-409C-BE32-E72D297353CC}">
              <c16:uniqueId val="{00000000-FCDD-4E96-AA80-D1CB6010F425}"/>
            </c:ext>
          </c:extLst>
        </c:ser>
        <c:dLbls>
          <c:showLegendKey val="0"/>
          <c:showVal val="0"/>
          <c:showCatName val="0"/>
          <c:showSerName val="0"/>
          <c:showPercent val="0"/>
          <c:showBubbleSize val="0"/>
        </c:dLbls>
        <c:axId val="2025132832"/>
        <c:axId val="2094738736"/>
      </c:scatterChart>
      <c:valAx>
        <c:axId val="20251328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094738736"/>
        <c:crosses val="autoZero"/>
        <c:crossBetween val="midCat"/>
      </c:valAx>
      <c:valAx>
        <c:axId val="2094738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0251328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Distribuzione dei valori y (ottenuti tramite la funzione FREQUENZA)</a:t>
            </a:r>
          </a:p>
          <a:p>
            <a:pPr>
              <a:defRPr/>
            </a:pPr>
            <a:endParaRPr lang="it-IT"/>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clustered"/>
        <c:varyColors val="0"/>
        <c:ser>
          <c:idx val="0"/>
          <c:order val="0"/>
          <c:spPr>
            <a:solidFill>
              <a:schemeClr val="accent1"/>
            </a:solidFill>
            <a:ln>
              <a:noFill/>
            </a:ln>
            <a:effectLst/>
          </c:spPr>
          <c:invertIfNegative val="0"/>
          <c:cat>
            <c:strRef>
              <c:f>verifica_teorema!$P$25:$P$33</c:f>
              <c:strCache>
                <c:ptCount val="9"/>
                <c:pt idx="0">
                  <c:v>(-29997.42 -26663.97]</c:v>
                </c:pt>
                <c:pt idx="1">
                  <c:v>(-26663.97 -23330.51]</c:v>
                </c:pt>
                <c:pt idx="2">
                  <c:v>(-23330.51 -19997.06]</c:v>
                </c:pt>
                <c:pt idx="3">
                  <c:v>(-19997.06 -16663.61]</c:v>
                </c:pt>
                <c:pt idx="4">
                  <c:v>(-16663.61 -13330.16]</c:v>
                </c:pt>
                <c:pt idx="5">
                  <c:v>(-13330.16 -9996.7]</c:v>
                </c:pt>
                <c:pt idx="6">
                  <c:v>(-9996.7 -6663.25]</c:v>
                </c:pt>
                <c:pt idx="7">
                  <c:v>(-6663.25 -3329.8]</c:v>
                </c:pt>
                <c:pt idx="8">
                  <c:v>(-3329.8 3.66]</c:v>
                </c:pt>
              </c:strCache>
            </c:strRef>
          </c:cat>
          <c:val>
            <c:numRef>
              <c:f>verifica_teorema!$O$25:$O$33</c:f>
              <c:numCache>
                <c:formatCode>General</c:formatCode>
                <c:ptCount val="9"/>
                <c:pt idx="0">
                  <c:v>1</c:v>
                </c:pt>
                <c:pt idx="1">
                  <c:v>0</c:v>
                </c:pt>
                <c:pt idx="2">
                  <c:v>0</c:v>
                </c:pt>
                <c:pt idx="3">
                  <c:v>0</c:v>
                </c:pt>
                <c:pt idx="4">
                  <c:v>0</c:v>
                </c:pt>
                <c:pt idx="5">
                  <c:v>0</c:v>
                </c:pt>
                <c:pt idx="6">
                  <c:v>0</c:v>
                </c:pt>
                <c:pt idx="7">
                  <c:v>0</c:v>
                </c:pt>
                <c:pt idx="8">
                  <c:v>49</c:v>
                </c:pt>
              </c:numCache>
            </c:numRef>
          </c:val>
          <c:extLst>
            <c:ext xmlns:c16="http://schemas.microsoft.com/office/drawing/2014/chart" uri="{C3380CC4-5D6E-409C-BE32-E72D297353CC}">
              <c16:uniqueId val="{00000000-EF47-4CCD-B5DA-E2DBE6FF78C8}"/>
            </c:ext>
          </c:extLst>
        </c:ser>
        <c:dLbls>
          <c:showLegendKey val="0"/>
          <c:showVal val="0"/>
          <c:showCatName val="0"/>
          <c:showSerName val="0"/>
          <c:showPercent val="0"/>
          <c:showBubbleSize val="0"/>
        </c:dLbls>
        <c:gapWidth val="0"/>
        <c:overlap val="-27"/>
        <c:axId val="2021136048"/>
        <c:axId val="2021138768"/>
      </c:barChart>
      <c:catAx>
        <c:axId val="2021136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021138768"/>
        <c:crosses val="autoZero"/>
        <c:auto val="1"/>
        <c:lblAlgn val="ctr"/>
        <c:lblOffset val="100"/>
        <c:noMultiLvlLbl val="0"/>
      </c:catAx>
      <c:valAx>
        <c:axId val="2021138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021136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Distribuzione dei valori y (ottenuti tramite la funzione FREQUENZA)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clustered"/>
        <c:varyColors val="0"/>
        <c:ser>
          <c:idx val="0"/>
          <c:order val="0"/>
          <c:spPr>
            <a:solidFill>
              <a:schemeClr val="accent1"/>
            </a:solidFill>
            <a:ln>
              <a:noFill/>
            </a:ln>
            <a:effectLst/>
          </c:spPr>
          <c:invertIfNegative val="0"/>
          <c:cat>
            <c:strRef>
              <c:f>verifica_teorema!$P$59:$P$67</c:f>
              <c:strCache>
                <c:ptCount val="9"/>
                <c:pt idx="0">
                  <c:v>(-29997.42 -26663.9]</c:v>
                </c:pt>
                <c:pt idx="1">
                  <c:v>(-26663.9 -23330.38]</c:v>
                </c:pt>
                <c:pt idx="2">
                  <c:v>(-23330.38 -19996.86]</c:v>
                </c:pt>
                <c:pt idx="3">
                  <c:v>(-19996.86 -16663.33]</c:v>
                </c:pt>
                <c:pt idx="4">
                  <c:v>(-16663.33 -13329.81]</c:v>
                </c:pt>
                <c:pt idx="5">
                  <c:v>(-13329.81 -9996.29]</c:v>
                </c:pt>
                <c:pt idx="6">
                  <c:v>(-9996.29 -6662.77]</c:v>
                </c:pt>
                <c:pt idx="7">
                  <c:v>(-6662.77 -3329.25]</c:v>
                </c:pt>
                <c:pt idx="8">
                  <c:v>(-3329.25 4.27]</c:v>
                </c:pt>
              </c:strCache>
            </c:strRef>
          </c:cat>
          <c:val>
            <c:numRef>
              <c:f>verifica_teorema!$O$59:$O$67</c:f>
              <c:numCache>
                <c:formatCode>General</c:formatCode>
                <c:ptCount val="9"/>
                <c:pt idx="0">
                  <c:v>1</c:v>
                </c:pt>
                <c:pt idx="1">
                  <c:v>0</c:v>
                </c:pt>
                <c:pt idx="2">
                  <c:v>0</c:v>
                </c:pt>
                <c:pt idx="3">
                  <c:v>0</c:v>
                </c:pt>
                <c:pt idx="4">
                  <c:v>0</c:v>
                </c:pt>
                <c:pt idx="5">
                  <c:v>0</c:v>
                </c:pt>
                <c:pt idx="6">
                  <c:v>0</c:v>
                </c:pt>
                <c:pt idx="7">
                  <c:v>0</c:v>
                </c:pt>
                <c:pt idx="8">
                  <c:v>199</c:v>
                </c:pt>
              </c:numCache>
            </c:numRef>
          </c:val>
          <c:extLst>
            <c:ext xmlns:c16="http://schemas.microsoft.com/office/drawing/2014/chart" uri="{C3380CC4-5D6E-409C-BE32-E72D297353CC}">
              <c16:uniqueId val="{00000000-88E3-4AF3-9DD6-CAEC4A195A29}"/>
            </c:ext>
          </c:extLst>
        </c:ser>
        <c:dLbls>
          <c:showLegendKey val="0"/>
          <c:showVal val="0"/>
          <c:showCatName val="0"/>
          <c:showSerName val="0"/>
          <c:showPercent val="0"/>
          <c:showBubbleSize val="0"/>
        </c:dLbls>
        <c:gapWidth val="0"/>
        <c:overlap val="-27"/>
        <c:axId val="2094748576"/>
        <c:axId val="2094742048"/>
      </c:barChart>
      <c:catAx>
        <c:axId val="209474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094742048"/>
        <c:crosses val="autoZero"/>
        <c:auto val="1"/>
        <c:lblAlgn val="ctr"/>
        <c:lblOffset val="100"/>
        <c:noMultiLvlLbl val="0"/>
      </c:catAx>
      <c:valAx>
        <c:axId val="2094742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094748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Diagramma</a:t>
            </a:r>
            <a:r>
              <a:rPr lang="it-IT" baseline="0"/>
              <a:t> di dispersione +</a:t>
            </a:r>
          </a:p>
          <a:p>
            <a:pPr>
              <a:defRPr/>
            </a:pPr>
            <a:r>
              <a:rPr lang="it-IT" baseline="0"/>
              <a:t> retta di regressione + bontà di adattamento (tutte le osservazioni)</a:t>
            </a:r>
            <a:endParaRPr lang="it-IT"/>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4545778652668417"/>
                  <c:y val="-0.2841715081597887"/>
                </c:manualLayout>
              </c:layout>
              <c:numFmt formatCode="General"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it-IT"/>
                </a:p>
              </c:txPr>
            </c:trendlineLbl>
          </c:trendline>
          <c:xVal>
            <c:numRef>
              <c:f>verifica_teorema!$B$11:$B$210</c:f>
              <c:numCache>
                <c:formatCode>General</c:formatCode>
                <c:ptCount val="200"/>
                <c:pt idx="0">
                  <c:v>10000</c:v>
                </c:pt>
                <c:pt idx="1">
                  <c:v>0.45446006871933342</c:v>
                </c:pt>
                <c:pt idx="2">
                  <c:v>0.12269519804957862</c:v>
                </c:pt>
                <c:pt idx="3">
                  <c:v>6.000330977755608E-2</c:v>
                </c:pt>
                <c:pt idx="4">
                  <c:v>7.0410948916142635E-2</c:v>
                </c:pt>
                <c:pt idx="5">
                  <c:v>0.62837675603772503</c:v>
                </c:pt>
                <c:pt idx="6">
                  <c:v>1.3069342276724738E-2</c:v>
                </c:pt>
                <c:pt idx="7">
                  <c:v>0.74202417683178334</c:v>
                </c:pt>
                <c:pt idx="8">
                  <c:v>0.61725454819307779</c:v>
                </c:pt>
                <c:pt idx="9">
                  <c:v>9.8799369609332555E-2</c:v>
                </c:pt>
                <c:pt idx="10">
                  <c:v>0.68239254219779666</c:v>
                </c:pt>
                <c:pt idx="11">
                  <c:v>0.38905290867426834</c:v>
                </c:pt>
                <c:pt idx="12">
                  <c:v>0.56097585472593103</c:v>
                </c:pt>
                <c:pt idx="13">
                  <c:v>0.45876984510833152</c:v>
                </c:pt>
                <c:pt idx="14">
                  <c:v>0.99581430667381743</c:v>
                </c:pt>
                <c:pt idx="15">
                  <c:v>0.84675777075771175</c:v>
                </c:pt>
                <c:pt idx="16">
                  <c:v>0.87851198070732361</c:v>
                </c:pt>
                <c:pt idx="17">
                  <c:v>0.92385444553813612</c:v>
                </c:pt>
                <c:pt idx="18">
                  <c:v>0.58877571995073086</c:v>
                </c:pt>
                <c:pt idx="19">
                  <c:v>0.83069698479906762</c:v>
                </c:pt>
                <c:pt idx="20">
                  <c:v>0.72510428188553377</c:v>
                </c:pt>
                <c:pt idx="21">
                  <c:v>0.5472771162058111</c:v>
                </c:pt>
                <c:pt idx="22">
                  <c:v>0.57597680230421022</c:v>
                </c:pt>
                <c:pt idx="23">
                  <c:v>0.6436096096143562</c:v>
                </c:pt>
                <c:pt idx="24">
                  <c:v>6.1027746180178144E-2</c:v>
                </c:pt>
                <c:pt idx="25">
                  <c:v>0.32339989328275331</c:v>
                </c:pt>
                <c:pt idx="26">
                  <c:v>0.41445022131418285</c:v>
                </c:pt>
                <c:pt idx="27">
                  <c:v>0.64947148461625237</c:v>
                </c:pt>
                <c:pt idx="28">
                  <c:v>0.79563056973497581</c:v>
                </c:pt>
                <c:pt idx="29">
                  <c:v>0.7838099853510706</c:v>
                </c:pt>
                <c:pt idx="30">
                  <c:v>0.21280179339304572</c:v>
                </c:pt>
                <c:pt idx="31">
                  <c:v>0.94603135171233532</c:v>
                </c:pt>
                <c:pt idx="32">
                  <c:v>0.12891330161630954</c:v>
                </c:pt>
                <c:pt idx="33">
                  <c:v>0.66227632834311723</c:v>
                </c:pt>
                <c:pt idx="34">
                  <c:v>0.23390030488542402</c:v>
                </c:pt>
                <c:pt idx="35">
                  <c:v>0.88236859500779008</c:v>
                </c:pt>
                <c:pt idx="36">
                  <c:v>0.80166191489468797</c:v>
                </c:pt>
                <c:pt idx="37">
                  <c:v>0.28859028949134857</c:v>
                </c:pt>
                <c:pt idx="38">
                  <c:v>0.68280437303014097</c:v>
                </c:pt>
                <c:pt idx="39">
                  <c:v>0.17057136127006212</c:v>
                </c:pt>
                <c:pt idx="40">
                  <c:v>0.48417689382387152</c:v>
                </c:pt>
                <c:pt idx="41">
                  <c:v>0.29919446093141322</c:v>
                </c:pt>
                <c:pt idx="42">
                  <c:v>0.47103715564164395</c:v>
                </c:pt>
                <c:pt idx="43">
                  <c:v>0.28970911157477108</c:v>
                </c:pt>
                <c:pt idx="44">
                  <c:v>0.20789770930553453</c:v>
                </c:pt>
                <c:pt idx="45">
                  <c:v>0.32215860979962774</c:v>
                </c:pt>
                <c:pt idx="46">
                  <c:v>0.79202345716132228</c:v>
                </c:pt>
                <c:pt idx="47">
                  <c:v>0.21966385753983042</c:v>
                </c:pt>
                <c:pt idx="48">
                  <c:v>0.77890224571395006</c:v>
                </c:pt>
                <c:pt idx="49">
                  <c:v>0.22633618076935069</c:v>
                </c:pt>
                <c:pt idx="50">
                  <c:v>0.98168367574486681</c:v>
                </c:pt>
                <c:pt idx="51">
                  <c:v>0.32730121492227038</c:v>
                </c:pt>
                <c:pt idx="52">
                  <c:v>0.2097784055969022</c:v>
                </c:pt>
                <c:pt idx="53">
                  <c:v>0.26242220471012867</c:v>
                </c:pt>
                <c:pt idx="54">
                  <c:v>0.10606437590722617</c:v>
                </c:pt>
                <c:pt idx="55">
                  <c:v>0.16105106302041006</c:v>
                </c:pt>
                <c:pt idx="56">
                  <c:v>0.14941780037746266</c:v>
                </c:pt>
                <c:pt idx="57">
                  <c:v>0.57373650680886124</c:v>
                </c:pt>
                <c:pt idx="58">
                  <c:v>0.12323361679429001</c:v>
                </c:pt>
                <c:pt idx="59">
                  <c:v>0.5835310742465798</c:v>
                </c:pt>
                <c:pt idx="60">
                  <c:v>0.69217115829087517</c:v>
                </c:pt>
                <c:pt idx="61">
                  <c:v>0.66194324159209561</c:v>
                </c:pt>
                <c:pt idx="62">
                  <c:v>0.36637250747984218</c:v>
                </c:pt>
                <c:pt idx="63">
                  <c:v>0.11371221835781808</c:v>
                </c:pt>
                <c:pt idx="64">
                  <c:v>0.42064954189301018</c:v>
                </c:pt>
                <c:pt idx="65">
                  <c:v>0.15387929888544227</c:v>
                </c:pt>
                <c:pt idx="66">
                  <c:v>0.14633570042927979</c:v>
                </c:pt>
                <c:pt idx="67">
                  <c:v>0.76137744427628296</c:v>
                </c:pt>
                <c:pt idx="68">
                  <c:v>0.91176252474710573</c:v>
                </c:pt>
                <c:pt idx="69">
                  <c:v>0.19171811371667946</c:v>
                </c:pt>
                <c:pt idx="70">
                  <c:v>0.51279329359817505</c:v>
                </c:pt>
                <c:pt idx="71">
                  <c:v>0.18549605909140321</c:v>
                </c:pt>
                <c:pt idx="72">
                  <c:v>0.52721946333537673</c:v>
                </c:pt>
                <c:pt idx="73">
                  <c:v>0.76225425362529942</c:v>
                </c:pt>
                <c:pt idx="74">
                  <c:v>0.17929767234784066</c:v>
                </c:pt>
                <c:pt idx="75">
                  <c:v>0.64695759826682231</c:v>
                </c:pt>
                <c:pt idx="76">
                  <c:v>0.80120460991469455</c:v>
                </c:pt>
                <c:pt idx="77">
                  <c:v>0.57790484851006685</c:v>
                </c:pt>
                <c:pt idx="78">
                  <c:v>0.25134805924665249</c:v>
                </c:pt>
                <c:pt idx="79">
                  <c:v>0.96646340065427505</c:v>
                </c:pt>
                <c:pt idx="80">
                  <c:v>0.62666627717986234</c:v>
                </c:pt>
                <c:pt idx="81">
                  <c:v>0.29218581902514185</c:v>
                </c:pt>
                <c:pt idx="82">
                  <c:v>1.4743062960925535E-2</c:v>
                </c:pt>
                <c:pt idx="83">
                  <c:v>0.22165634193625039</c:v>
                </c:pt>
                <c:pt idx="84">
                  <c:v>0.43963683487981808</c:v>
                </c:pt>
                <c:pt idx="85">
                  <c:v>0.28758823635563213</c:v>
                </c:pt>
                <c:pt idx="86">
                  <c:v>0.66285220431410796</c:v>
                </c:pt>
                <c:pt idx="87">
                  <c:v>0.27183667571423631</c:v>
                </c:pt>
                <c:pt idx="88">
                  <c:v>0.16612453540229744</c:v>
                </c:pt>
                <c:pt idx="89">
                  <c:v>0.69420832354874606</c:v>
                </c:pt>
                <c:pt idx="90">
                  <c:v>0.41089545465542254</c:v>
                </c:pt>
                <c:pt idx="91">
                  <c:v>0.10019886498547581</c:v>
                </c:pt>
                <c:pt idx="92">
                  <c:v>0.7168755826455957</c:v>
                </c:pt>
                <c:pt idx="93">
                  <c:v>0.41692002691599972</c:v>
                </c:pt>
                <c:pt idx="94">
                  <c:v>0.79865073941528408</c:v>
                </c:pt>
                <c:pt idx="95">
                  <c:v>0.5478002988834163</c:v>
                </c:pt>
                <c:pt idx="96">
                  <c:v>4.4005263264232819E-2</c:v>
                </c:pt>
                <c:pt idx="97">
                  <c:v>6.5904324289002503E-2</c:v>
                </c:pt>
                <c:pt idx="98">
                  <c:v>0.35446311108495454</c:v>
                </c:pt>
                <c:pt idx="99">
                  <c:v>0.2758687911393618</c:v>
                </c:pt>
                <c:pt idx="100">
                  <c:v>0.7066852613650364</c:v>
                </c:pt>
                <c:pt idx="101">
                  <c:v>0.59653737109493699</c:v>
                </c:pt>
                <c:pt idx="102">
                  <c:v>0.21397463855948096</c:v>
                </c:pt>
                <c:pt idx="103">
                  <c:v>0.37819310139635776</c:v>
                </c:pt>
                <c:pt idx="104">
                  <c:v>0.40395786366898345</c:v>
                </c:pt>
                <c:pt idx="105">
                  <c:v>0.97030831432963383</c:v>
                </c:pt>
                <c:pt idx="106">
                  <c:v>0.81520203331201735</c:v>
                </c:pt>
                <c:pt idx="107">
                  <c:v>0.78551965122979683</c:v>
                </c:pt>
                <c:pt idx="108">
                  <c:v>0.85694730781376616</c:v>
                </c:pt>
                <c:pt idx="109">
                  <c:v>0.42640298138541188</c:v>
                </c:pt>
                <c:pt idx="110">
                  <c:v>0.95301952041374116</c:v>
                </c:pt>
                <c:pt idx="111">
                  <c:v>0.27422011674384361</c:v>
                </c:pt>
                <c:pt idx="112">
                  <c:v>0.9037987459764798</c:v>
                </c:pt>
                <c:pt idx="113">
                  <c:v>6.9961579250866768E-2</c:v>
                </c:pt>
                <c:pt idx="114">
                  <c:v>2.8872609244977587E-2</c:v>
                </c:pt>
                <c:pt idx="115">
                  <c:v>0.1797691211322644</c:v>
                </c:pt>
                <c:pt idx="116">
                  <c:v>0.71481378315741684</c:v>
                </c:pt>
                <c:pt idx="117">
                  <c:v>0.86898687204680614</c:v>
                </c:pt>
                <c:pt idx="118">
                  <c:v>0.42419309373720027</c:v>
                </c:pt>
                <c:pt idx="119">
                  <c:v>0.13778202677753948</c:v>
                </c:pt>
                <c:pt idx="120">
                  <c:v>0.83339779166931804</c:v>
                </c:pt>
                <c:pt idx="121">
                  <c:v>0.80512486734606037</c:v>
                </c:pt>
                <c:pt idx="122">
                  <c:v>0.48270371298371328</c:v>
                </c:pt>
                <c:pt idx="123">
                  <c:v>0.99312048593965629</c:v>
                </c:pt>
                <c:pt idx="124">
                  <c:v>0.19000124123922157</c:v>
                </c:pt>
                <c:pt idx="125">
                  <c:v>0.15607377285352431</c:v>
                </c:pt>
                <c:pt idx="126">
                  <c:v>0.12692761500773075</c:v>
                </c:pt>
                <c:pt idx="127">
                  <c:v>0.73283294099776963</c:v>
                </c:pt>
                <c:pt idx="128">
                  <c:v>0.41618361942592041</c:v>
                </c:pt>
                <c:pt idx="129">
                  <c:v>1.7956982243509167E-2</c:v>
                </c:pt>
                <c:pt idx="130">
                  <c:v>0.27290074699870803</c:v>
                </c:pt>
                <c:pt idx="131">
                  <c:v>0.85602737641491211</c:v>
                </c:pt>
                <c:pt idx="132">
                  <c:v>0.70546025537029811</c:v>
                </c:pt>
                <c:pt idx="133">
                  <c:v>0.81851093880391423</c:v>
                </c:pt>
                <c:pt idx="134">
                  <c:v>0.18391985672595534</c:v>
                </c:pt>
                <c:pt idx="135">
                  <c:v>0.13537117706342161</c:v>
                </c:pt>
                <c:pt idx="136">
                  <c:v>0.21628819737257354</c:v>
                </c:pt>
                <c:pt idx="137">
                  <c:v>0.23062374499184313</c:v>
                </c:pt>
                <c:pt idx="138">
                  <c:v>0.96534821381807789</c:v>
                </c:pt>
                <c:pt idx="139">
                  <c:v>6.4902957156338537E-2</c:v>
                </c:pt>
                <c:pt idx="140">
                  <c:v>3.931605568583707E-2</c:v>
                </c:pt>
                <c:pt idx="141">
                  <c:v>0.59618047273554986</c:v>
                </c:pt>
                <c:pt idx="142">
                  <c:v>0.73176065031243065</c:v>
                </c:pt>
                <c:pt idx="143">
                  <c:v>0.36301656865838383</c:v>
                </c:pt>
                <c:pt idx="144">
                  <c:v>0.13550705903220484</c:v>
                </c:pt>
                <c:pt idx="145">
                  <c:v>0.73100782856392021</c:v>
                </c:pt>
                <c:pt idx="146">
                  <c:v>0.23034060330713924</c:v>
                </c:pt>
                <c:pt idx="147">
                  <c:v>0.50922751913557962</c:v>
                </c:pt>
                <c:pt idx="148">
                  <c:v>0.57952089154947795</c:v>
                </c:pt>
                <c:pt idx="149">
                  <c:v>0.85649059077683809</c:v>
                </c:pt>
                <c:pt idx="150">
                  <c:v>0.24466594362161875</c:v>
                </c:pt>
                <c:pt idx="151">
                  <c:v>0.68809365628484054</c:v>
                </c:pt>
                <c:pt idx="152">
                  <c:v>0.12462357767537646</c:v>
                </c:pt>
                <c:pt idx="153">
                  <c:v>0.46773378776923713</c:v>
                </c:pt>
                <c:pt idx="154">
                  <c:v>0.15758516794914268</c:v>
                </c:pt>
                <c:pt idx="155">
                  <c:v>0.3740794082393728</c:v>
                </c:pt>
                <c:pt idx="156">
                  <c:v>0.52687138669765143</c:v>
                </c:pt>
                <c:pt idx="157">
                  <c:v>0.87825647841847265</c:v>
                </c:pt>
                <c:pt idx="158">
                  <c:v>0.45515585195019814</c:v>
                </c:pt>
                <c:pt idx="159">
                  <c:v>0.29943573526854173</c:v>
                </c:pt>
                <c:pt idx="160">
                  <c:v>0.33765720380837916</c:v>
                </c:pt>
                <c:pt idx="161">
                  <c:v>0.37407597515311286</c:v>
                </c:pt>
                <c:pt idx="162">
                  <c:v>3.1432894486658869E-2</c:v>
                </c:pt>
                <c:pt idx="163">
                  <c:v>0.90268898670325082</c:v>
                </c:pt>
                <c:pt idx="164">
                  <c:v>0.63722246543535943</c:v>
                </c:pt>
                <c:pt idx="165">
                  <c:v>0.74104309058806239</c:v>
                </c:pt>
                <c:pt idx="166">
                  <c:v>0.37207583455245963</c:v>
                </c:pt>
                <c:pt idx="167">
                  <c:v>0.16354102279029004</c:v>
                </c:pt>
                <c:pt idx="168">
                  <c:v>0.96267792871961844</c:v>
                </c:pt>
                <c:pt idx="169">
                  <c:v>0.13203429238713493</c:v>
                </c:pt>
                <c:pt idx="170">
                  <c:v>0.11691009791304829</c:v>
                </c:pt>
                <c:pt idx="171">
                  <c:v>0.46129831993923698</c:v>
                </c:pt>
                <c:pt idx="172">
                  <c:v>0.45077601012303914</c:v>
                </c:pt>
                <c:pt idx="173">
                  <c:v>0.17964400213882226</c:v>
                </c:pt>
                <c:pt idx="174">
                  <c:v>0.87287734964292496</c:v>
                </c:pt>
                <c:pt idx="175">
                  <c:v>0.95531606417823633</c:v>
                </c:pt>
                <c:pt idx="176">
                  <c:v>0.92151727164049557</c:v>
                </c:pt>
                <c:pt idx="177">
                  <c:v>0.18369094917499995</c:v>
                </c:pt>
                <c:pt idx="178">
                  <c:v>0.30302243916818172</c:v>
                </c:pt>
                <c:pt idx="179">
                  <c:v>0.70803101007519653</c:v>
                </c:pt>
                <c:pt idx="180">
                  <c:v>0.84087123050227852</c:v>
                </c:pt>
                <c:pt idx="181">
                  <c:v>0.18124692328164682</c:v>
                </c:pt>
                <c:pt idx="182">
                  <c:v>0.50386808627976543</c:v>
                </c:pt>
                <c:pt idx="183">
                  <c:v>0.54204294568434241</c:v>
                </c:pt>
                <c:pt idx="184">
                  <c:v>0.63230524275105793</c:v>
                </c:pt>
                <c:pt idx="185">
                  <c:v>0.80312636410192251</c:v>
                </c:pt>
                <c:pt idx="186">
                  <c:v>0.68358676097652471</c:v>
                </c:pt>
                <c:pt idx="187">
                  <c:v>0.32376398731055622</c:v>
                </c:pt>
                <c:pt idx="188">
                  <c:v>1.6711732296175175E-3</c:v>
                </c:pt>
                <c:pt idx="189">
                  <c:v>0.65935390183422871</c:v>
                </c:pt>
                <c:pt idx="190">
                  <c:v>0.79357433838274893</c:v>
                </c:pt>
                <c:pt idx="191">
                  <c:v>0.68979995148845885</c:v>
                </c:pt>
                <c:pt idx="192">
                  <c:v>0.68092102566814106</c:v>
                </c:pt>
                <c:pt idx="193">
                  <c:v>0.11959775133224071</c:v>
                </c:pt>
                <c:pt idx="194">
                  <c:v>0.59238315319829837</c:v>
                </c:pt>
                <c:pt idx="195">
                  <c:v>0.77484025601867734</c:v>
                </c:pt>
                <c:pt idx="196">
                  <c:v>0.58473092861278653</c:v>
                </c:pt>
                <c:pt idx="197">
                  <c:v>0.63402182342979052</c:v>
                </c:pt>
                <c:pt idx="198">
                  <c:v>0.82529928380772621</c:v>
                </c:pt>
                <c:pt idx="199">
                  <c:v>0.62986694807508492</c:v>
                </c:pt>
              </c:numCache>
            </c:numRef>
          </c:xVal>
          <c:yVal>
            <c:numRef>
              <c:f>verifica_teorema!$D$11:$D$210</c:f>
              <c:numCache>
                <c:formatCode>General</c:formatCode>
                <c:ptCount val="200"/>
                <c:pt idx="0">
                  <c:v>-29997.420416078141</c:v>
                </c:pt>
                <c:pt idx="1">
                  <c:v>0.20066483577800398</c:v>
                </c:pt>
                <c:pt idx="2">
                  <c:v>0.96321397824777488</c:v>
                </c:pt>
                <c:pt idx="3">
                  <c:v>1.1782093367081843</c:v>
                </c:pt>
                <c:pt idx="4">
                  <c:v>2.1839991710767146</c:v>
                </c:pt>
                <c:pt idx="5">
                  <c:v>1.9654388341810407</c:v>
                </c:pt>
                <c:pt idx="6">
                  <c:v>1.9950597522688645</c:v>
                </c:pt>
                <c:pt idx="7">
                  <c:v>-0.52080216542674251</c:v>
                </c:pt>
                <c:pt idx="8">
                  <c:v>1.0708515132467702</c:v>
                </c:pt>
                <c:pt idx="9">
                  <c:v>1.9003149963700956</c:v>
                </c:pt>
                <c:pt idx="10">
                  <c:v>1.6003599901117274</c:v>
                </c:pt>
                <c:pt idx="11">
                  <c:v>2.8968387665054807</c:v>
                </c:pt>
                <c:pt idx="12">
                  <c:v>1.0788073141526113</c:v>
                </c:pt>
                <c:pt idx="13">
                  <c:v>0.13462077393324995</c:v>
                </c:pt>
                <c:pt idx="14">
                  <c:v>-2.7476037499313448</c:v>
                </c:pt>
                <c:pt idx="15">
                  <c:v>-1.4259712291089124</c:v>
                </c:pt>
                <c:pt idx="16">
                  <c:v>0.12995478456558263</c:v>
                </c:pt>
                <c:pt idx="17">
                  <c:v>-1.3182042030879928</c:v>
                </c:pt>
                <c:pt idx="18">
                  <c:v>0.11445544934328632</c:v>
                </c:pt>
                <c:pt idx="19">
                  <c:v>-8.4568952460091218E-2</c:v>
                </c:pt>
                <c:pt idx="20">
                  <c:v>-1.6681583497565591</c:v>
                </c:pt>
                <c:pt idx="21">
                  <c:v>-0.86338958104714436</c:v>
                </c:pt>
                <c:pt idx="22">
                  <c:v>-9.6487250894024434E-2</c:v>
                </c:pt>
                <c:pt idx="23">
                  <c:v>0.91266682204318494</c:v>
                </c:pt>
                <c:pt idx="24">
                  <c:v>3.6553157116382877</c:v>
                </c:pt>
                <c:pt idx="25">
                  <c:v>1.580928055952411</c:v>
                </c:pt>
                <c:pt idx="26">
                  <c:v>1.1544980767572581</c:v>
                </c:pt>
                <c:pt idx="27">
                  <c:v>-1.393555418684153</c:v>
                </c:pt>
                <c:pt idx="28">
                  <c:v>0.10250158343779969</c:v>
                </c:pt>
                <c:pt idx="29">
                  <c:v>-1.430488253599294</c:v>
                </c:pt>
                <c:pt idx="30">
                  <c:v>2.0320833679946082E-2</c:v>
                </c:pt>
                <c:pt idx="31">
                  <c:v>-1.819383175576184</c:v>
                </c:pt>
                <c:pt idx="32">
                  <c:v>-3.1576373906373467E-2</c:v>
                </c:pt>
                <c:pt idx="33">
                  <c:v>-1.8216351173967218</c:v>
                </c:pt>
                <c:pt idx="34">
                  <c:v>1.338347798026746</c:v>
                </c:pt>
                <c:pt idx="35">
                  <c:v>0.54006877406380194</c:v>
                </c:pt>
                <c:pt idx="36">
                  <c:v>-2.7311107723380892</c:v>
                </c:pt>
                <c:pt idx="37">
                  <c:v>2.1565454546701499</c:v>
                </c:pt>
                <c:pt idx="38">
                  <c:v>-0.26226065405631077</c:v>
                </c:pt>
                <c:pt idx="39">
                  <c:v>0.27158573750487558</c:v>
                </c:pt>
                <c:pt idx="40">
                  <c:v>-0.2268906918704453</c:v>
                </c:pt>
                <c:pt idx="41">
                  <c:v>2.2222446206790929</c:v>
                </c:pt>
                <c:pt idx="42">
                  <c:v>1.7164725759145414</c:v>
                </c:pt>
                <c:pt idx="43">
                  <c:v>-0.24541282870240266</c:v>
                </c:pt>
                <c:pt idx="44">
                  <c:v>1.6735190621886165</c:v>
                </c:pt>
                <c:pt idx="45">
                  <c:v>-7.6868348031094991E-2</c:v>
                </c:pt>
                <c:pt idx="46">
                  <c:v>-2.7418321144076532</c:v>
                </c:pt>
                <c:pt idx="47">
                  <c:v>1.5281971168416357</c:v>
                </c:pt>
                <c:pt idx="48">
                  <c:v>-0.42901485615699569</c:v>
                </c:pt>
                <c:pt idx="49">
                  <c:v>1.8230793996143031</c:v>
                </c:pt>
                <c:pt idx="50">
                  <c:v>-1.5758221029004882</c:v>
                </c:pt>
                <c:pt idx="51">
                  <c:v>1.4115824740470764</c:v>
                </c:pt>
                <c:pt idx="52">
                  <c:v>2.2718928819626063</c:v>
                </c:pt>
                <c:pt idx="53">
                  <c:v>2.2108792521717513</c:v>
                </c:pt>
                <c:pt idx="54">
                  <c:v>1.4709777147542002</c:v>
                </c:pt>
                <c:pt idx="55">
                  <c:v>0.21097013547592502</c:v>
                </c:pt>
                <c:pt idx="56">
                  <c:v>0.87625922081791052</c:v>
                </c:pt>
                <c:pt idx="57">
                  <c:v>-0.34970690245712732</c:v>
                </c:pt>
                <c:pt idx="58">
                  <c:v>1.8434203194994927</c:v>
                </c:pt>
                <c:pt idx="59">
                  <c:v>0.93544346085784857</c:v>
                </c:pt>
                <c:pt idx="60">
                  <c:v>-0.68030287075383511</c:v>
                </c:pt>
                <c:pt idx="61">
                  <c:v>-0.30506664592471816</c:v>
                </c:pt>
                <c:pt idx="62">
                  <c:v>1.1826267642898556</c:v>
                </c:pt>
                <c:pt idx="63">
                  <c:v>2.7356798943547367</c:v>
                </c:pt>
                <c:pt idx="64">
                  <c:v>1.2504707613828843</c:v>
                </c:pt>
                <c:pt idx="65">
                  <c:v>0.79630405196696685</c:v>
                </c:pt>
                <c:pt idx="66">
                  <c:v>1.9043068380094781</c:v>
                </c:pt>
                <c:pt idx="67">
                  <c:v>0.50684786188941644</c:v>
                </c:pt>
                <c:pt idx="68">
                  <c:v>0.22820955188278613</c:v>
                </c:pt>
                <c:pt idx="69">
                  <c:v>2.3056001160075383</c:v>
                </c:pt>
                <c:pt idx="70">
                  <c:v>0.64894851518868601</c:v>
                </c:pt>
                <c:pt idx="71">
                  <c:v>2.3598613382999858</c:v>
                </c:pt>
                <c:pt idx="72">
                  <c:v>1.2697252960221812</c:v>
                </c:pt>
                <c:pt idx="73">
                  <c:v>0.26419467577297606</c:v>
                </c:pt>
                <c:pt idx="74">
                  <c:v>1.5204692858059103</c:v>
                </c:pt>
                <c:pt idx="75">
                  <c:v>-2.3719943105268966</c:v>
                </c:pt>
                <c:pt idx="76">
                  <c:v>-0.66171195990870946</c:v>
                </c:pt>
                <c:pt idx="77">
                  <c:v>1.0325540647698979</c:v>
                </c:pt>
                <c:pt idx="78">
                  <c:v>-4.987636783177174E-2</c:v>
                </c:pt>
                <c:pt idx="79">
                  <c:v>0.41629481577725636</c:v>
                </c:pt>
                <c:pt idx="80">
                  <c:v>0.89028474124975121</c:v>
                </c:pt>
                <c:pt idx="81">
                  <c:v>0.85157646095310313</c:v>
                </c:pt>
                <c:pt idx="82">
                  <c:v>2.4315931055270448</c:v>
                </c:pt>
                <c:pt idx="83">
                  <c:v>1.2115687874276768</c:v>
                </c:pt>
                <c:pt idx="84">
                  <c:v>1.8372190046060115</c:v>
                </c:pt>
                <c:pt idx="85">
                  <c:v>-0.58165183550840571</c:v>
                </c:pt>
                <c:pt idx="86">
                  <c:v>-1.3473856203600219</c:v>
                </c:pt>
                <c:pt idx="87">
                  <c:v>2.6007223443205083</c:v>
                </c:pt>
                <c:pt idx="88">
                  <c:v>2.0008173404636569</c:v>
                </c:pt>
                <c:pt idx="89">
                  <c:v>-0.23561342138026617</c:v>
                </c:pt>
                <c:pt idx="90">
                  <c:v>-1.3525489262194443</c:v>
                </c:pt>
                <c:pt idx="91">
                  <c:v>0.26563957467359334</c:v>
                </c:pt>
                <c:pt idx="92">
                  <c:v>-1.8144945050333046</c:v>
                </c:pt>
                <c:pt idx="93">
                  <c:v>0.93435205757084905</c:v>
                </c:pt>
                <c:pt idx="94">
                  <c:v>-0.78925961449567339</c:v>
                </c:pt>
                <c:pt idx="95">
                  <c:v>-0.96018045392486884</c:v>
                </c:pt>
                <c:pt idx="96">
                  <c:v>1.0658277305357535</c:v>
                </c:pt>
                <c:pt idx="97">
                  <c:v>2.1673508281440266</c:v>
                </c:pt>
                <c:pt idx="98">
                  <c:v>0.86590984083925271</c:v>
                </c:pt>
                <c:pt idx="99">
                  <c:v>2.9897666215552317</c:v>
                </c:pt>
                <c:pt idx="100">
                  <c:v>-0.33115229252766953</c:v>
                </c:pt>
                <c:pt idx="101">
                  <c:v>-0.56248043153045124</c:v>
                </c:pt>
                <c:pt idx="102">
                  <c:v>2.4259756655980587</c:v>
                </c:pt>
                <c:pt idx="103">
                  <c:v>3.3751986782775623</c:v>
                </c:pt>
                <c:pt idx="104">
                  <c:v>0.599196941838394</c:v>
                </c:pt>
                <c:pt idx="105">
                  <c:v>-2.0754313843252525</c:v>
                </c:pt>
                <c:pt idx="106">
                  <c:v>-1.9164106831149321</c:v>
                </c:pt>
                <c:pt idx="107">
                  <c:v>0.66955081264229244</c:v>
                </c:pt>
                <c:pt idx="108">
                  <c:v>-1.8802739220262226</c:v>
                </c:pt>
                <c:pt idx="109">
                  <c:v>0.30828777400187696</c:v>
                </c:pt>
                <c:pt idx="110">
                  <c:v>1.1468416168162308</c:v>
                </c:pt>
                <c:pt idx="111">
                  <c:v>-0.15002908857516584</c:v>
                </c:pt>
                <c:pt idx="112">
                  <c:v>0.32342789951271778</c:v>
                </c:pt>
                <c:pt idx="113">
                  <c:v>2.7356744688261578</c:v>
                </c:pt>
                <c:pt idx="114">
                  <c:v>1.6583113893058887</c:v>
                </c:pt>
                <c:pt idx="115">
                  <c:v>0.26160940950386302</c:v>
                </c:pt>
                <c:pt idx="116">
                  <c:v>1.1804315896240145</c:v>
                </c:pt>
                <c:pt idx="117">
                  <c:v>-1.6376766154784423</c:v>
                </c:pt>
                <c:pt idx="118">
                  <c:v>0.3867312646187801</c:v>
                </c:pt>
                <c:pt idx="119">
                  <c:v>2.9750117845904942</c:v>
                </c:pt>
                <c:pt idx="120">
                  <c:v>-1.0772515451383633</c:v>
                </c:pt>
                <c:pt idx="121">
                  <c:v>-2.3826614932905956</c:v>
                </c:pt>
                <c:pt idx="122">
                  <c:v>1.8737641608906102</c:v>
                </c:pt>
                <c:pt idx="123">
                  <c:v>-1.4028909392967988</c:v>
                </c:pt>
                <c:pt idx="124">
                  <c:v>1.9112602506548273</c:v>
                </c:pt>
                <c:pt idx="125">
                  <c:v>0.87246942808856043</c:v>
                </c:pt>
                <c:pt idx="126">
                  <c:v>1.859129059711512</c:v>
                </c:pt>
                <c:pt idx="127">
                  <c:v>-0.81353610293541123</c:v>
                </c:pt>
                <c:pt idx="128">
                  <c:v>1.8799735909226234E-2</c:v>
                </c:pt>
                <c:pt idx="129">
                  <c:v>0.90258583680607196</c:v>
                </c:pt>
                <c:pt idx="130">
                  <c:v>0.72968634906933993</c:v>
                </c:pt>
                <c:pt idx="131">
                  <c:v>-1.838921791116706</c:v>
                </c:pt>
                <c:pt idx="132">
                  <c:v>-2.3818171849616063</c:v>
                </c:pt>
                <c:pt idx="133">
                  <c:v>-1.1875395218818809</c:v>
                </c:pt>
                <c:pt idx="134">
                  <c:v>0.70399793731958105</c:v>
                </c:pt>
                <c:pt idx="135">
                  <c:v>3.3016436275864818</c:v>
                </c:pt>
                <c:pt idx="136">
                  <c:v>1.5027351627376739</c:v>
                </c:pt>
                <c:pt idx="137">
                  <c:v>2.3799730888416399</c:v>
                </c:pt>
                <c:pt idx="138">
                  <c:v>-1.0035804637658787</c:v>
                </c:pt>
                <c:pt idx="139">
                  <c:v>0.65129759896684991</c:v>
                </c:pt>
                <c:pt idx="140">
                  <c:v>2.1257807267342321</c:v>
                </c:pt>
                <c:pt idx="141">
                  <c:v>-0.75144267799559339</c:v>
                </c:pt>
                <c:pt idx="142">
                  <c:v>0.61323550874325328</c:v>
                </c:pt>
                <c:pt idx="143">
                  <c:v>0.61049631730567777</c:v>
                </c:pt>
                <c:pt idx="144">
                  <c:v>2.0087107726849966</c:v>
                </c:pt>
                <c:pt idx="145">
                  <c:v>-0.3261961296792536</c:v>
                </c:pt>
                <c:pt idx="146">
                  <c:v>1.5775114421497647</c:v>
                </c:pt>
                <c:pt idx="147">
                  <c:v>0.53243224191409366</c:v>
                </c:pt>
                <c:pt idx="148">
                  <c:v>0.49017294186268678</c:v>
                </c:pt>
                <c:pt idx="149">
                  <c:v>0.20858650942218382</c:v>
                </c:pt>
                <c:pt idx="150">
                  <c:v>2.0824762420126244</c:v>
                </c:pt>
                <c:pt idx="151">
                  <c:v>-1.0139954948463221</c:v>
                </c:pt>
                <c:pt idx="152">
                  <c:v>1.8980035135103259</c:v>
                </c:pt>
                <c:pt idx="153">
                  <c:v>-1.5173218396236983</c:v>
                </c:pt>
                <c:pt idx="154">
                  <c:v>0.37190246930088788</c:v>
                </c:pt>
                <c:pt idx="155">
                  <c:v>0.8870297124175518</c:v>
                </c:pt>
                <c:pt idx="156">
                  <c:v>0.69398333816648805</c:v>
                </c:pt>
                <c:pt idx="157">
                  <c:v>0.59511590200621201</c:v>
                </c:pt>
                <c:pt idx="158">
                  <c:v>0.26192364762829995</c:v>
                </c:pt>
                <c:pt idx="159">
                  <c:v>1.6090076526268966</c:v>
                </c:pt>
                <c:pt idx="160">
                  <c:v>4.2735200233758324</c:v>
                </c:pt>
                <c:pt idx="161">
                  <c:v>1.488805203004584E-2</c:v>
                </c:pt>
                <c:pt idx="162">
                  <c:v>3.5717430129080316</c:v>
                </c:pt>
                <c:pt idx="163">
                  <c:v>-1.2236409977939713</c:v>
                </c:pt>
                <c:pt idx="164">
                  <c:v>0.90338171503460996</c:v>
                </c:pt>
                <c:pt idx="165">
                  <c:v>-1.3586638968513463</c:v>
                </c:pt>
                <c:pt idx="166">
                  <c:v>0.66163710787760355</c:v>
                </c:pt>
                <c:pt idx="167">
                  <c:v>2.540144722789452</c:v>
                </c:pt>
                <c:pt idx="168">
                  <c:v>-3.0964552116102717</c:v>
                </c:pt>
                <c:pt idx="169">
                  <c:v>1.3101773748666401</c:v>
                </c:pt>
                <c:pt idx="170">
                  <c:v>1.446046674893992</c:v>
                </c:pt>
                <c:pt idx="171">
                  <c:v>0.34327095667056495</c:v>
                </c:pt>
                <c:pt idx="172">
                  <c:v>1.1459846105467193</c:v>
                </c:pt>
                <c:pt idx="173">
                  <c:v>0.49349714644797038</c:v>
                </c:pt>
                <c:pt idx="174">
                  <c:v>-0.12839399920779571</c:v>
                </c:pt>
                <c:pt idx="175">
                  <c:v>0.83802468637147309</c:v>
                </c:pt>
                <c:pt idx="176">
                  <c:v>-0.72189645489538645</c:v>
                </c:pt>
                <c:pt idx="177">
                  <c:v>-0.42562994552580102</c:v>
                </c:pt>
                <c:pt idx="178">
                  <c:v>0.25341712872314803</c:v>
                </c:pt>
                <c:pt idx="179">
                  <c:v>-0.64000087102751946</c:v>
                </c:pt>
                <c:pt idx="180">
                  <c:v>0.39956602819529174</c:v>
                </c:pt>
                <c:pt idx="181">
                  <c:v>1.6912126414873576</c:v>
                </c:pt>
                <c:pt idx="182">
                  <c:v>1.1425389584823145</c:v>
                </c:pt>
                <c:pt idx="183">
                  <c:v>-0.66499124484890615</c:v>
                </c:pt>
                <c:pt idx="184">
                  <c:v>-3.1199795777532078</c:v>
                </c:pt>
                <c:pt idx="185">
                  <c:v>0.81374849548971184</c:v>
                </c:pt>
                <c:pt idx="186">
                  <c:v>0.19600565463908817</c:v>
                </c:pt>
                <c:pt idx="187">
                  <c:v>2.4585403347240202</c:v>
                </c:pt>
                <c:pt idx="188">
                  <c:v>1.4501578437327294</c:v>
                </c:pt>
                <c:pt idx="189">
                  <c:v>0.14366031735586582</c:v>
                </c:pt>
                <c:pt idx="190">
                  <c:v>-3.8893822158600044E-2</c:v>
                </c:pt>
                <c:pt idx="191">
                  <c:v>-0.66203653100840665</c:v>
                </c:pt>
                <c:pt idx="192">
                  <c:v>-0.93484025653757985</c:v>
                </c:pt>
                <c:pt idx="193">
                  <c:v>1.5405555301603422</c:v>
                </c:pt>
                <c:pt idx="194">
                  <c:v>0.15887612210339938</c:v>
                </c:pt>
                <c:pt idx="195">
                  <c:v>-2.8806317443847447</c:v>
                </c:pt>
                <c:pt idx="196">
                  <c:v>9.611419186431111E-2</c:v>
                </c:pt>
                <c:pt idx="197">
                  <c:v>1.1256670860120124</c:v>
                </c:pt>
                <c:pt idx="198">
                  <c:v>-0.94343553613926323</c:v>
                </c:pt>
                <c:pt idx="199">
                  <c:v>0.53966976135310529</c:v>
                </c:pt>
              </c:numCache>
            </c:numRef>
          </c:yVal>
          <c:smooth val="0"/>
          <c:extLst>
            <c:ext xmlns:c16="http://schemas.microsoft.com/office/drawing/2014/chart" uri="{C3380CC4-5D6E-409C-BE32-E72D297353CC}">
              <c16:uniqueId val="{00000000-02B7-4892-9B3F-5F1CB99FFC6B}"/>
            </c:ext>
          </c:extLst>
        </c:ser>
        <c:dLbls>
          <c:showLegendKey val="0"/>
          <c:showVal val="0"/>
          <c:showCatName val="0"/>
          <c:showSerName val="0"/>
          <c:showPercent val="0"/>
          <c:showBubbleSize val="0"/>
        </c:dLbls>
        <c:axId val="2021151184"/>
        <c:axId val="2021153360"/>
      </c:scatterChart>
      <c:valAx>
        <c:axId val="20211511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021153360"/>
        <c:crosses val="autoZero"/>
        <c:crossBetween val="midCat"/>
      </c:valAx>
      <c:valAx>
        <c:axId val="2021153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0211511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Diagramma</a:t>
            </a:r>
            <a:r>
              <a:rPr lang="it-IT" baseline="0"/>
              <a:t> di dispersione +</a:t>
            </a:r>
          </a:p>
          <a:p>
            <a:pPr>
              <a:defRPr/>
            </a:pPr>
            <a:r>
              <a:rPr lang="it-IT" baseline="0"/>
              <a:t> retta di regressione + bontà di adattamento (prime 50 osservazioni)</a:t>
            </a:r>
            <a:endParaRPr lang="it-IT"/>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4545778652668417"/>
                  <c:y val="-0.2841715081597887"/>
                </c:manualLayout>
              </c:layout>
              <c:numFmt formatCode="General"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it-IT"/>
                </a:p>
              </c:txPr>
            </c:trendlineLbl>
          </c:trendline>
          <c:xVal>
            <c:numRef>
              <c:f>verifica_teorema!$B$11:$B$60</c:f>
              <c:numCache>
                <c:formatCode>General</c:formatCode>
                <c:ptCount val="50"/>
                <c:pt idx="0">
                  <c:v>10000</c:v>
                </c:pt>
                <c:pt idx="1">
                  <c:v>0.45446006871933342</c:v>
                </c:pt>
                <c:pt idx="2">
                  <c:v>0.12269519804957862</c:v>
                </c:pt>
                <c:pt idx="3">
                  <c:v>6.000330977755608E-2</c:v>
                </c:pt>
                <c:pt idx="4">
                  <c:v>7.0410948916142635E-2</c:v>
                </c:pt>
                <c:pt idx="5">
                  <c:v>0.62837675603772503</c:v>
                </c:pt>
                <c:pt idx="6">
                  <c:v>1.3069342276724738E-2</c:v>
                </c:pt>
                <c:pt idx="7">
                  <c:v>0.74202417683178334</c:v>
                </c:pt>
                <c:pt idx="8">
                  <c:v>0.61725454819307779</c:v>
                </c:pt>
                <c:pt idx="9">
                  <c:v>9.8799369609332555E-2</c:v>
                </c:pt>
                <c:pt idx="10">
                  <c:v>0.68239254219779666</c:v>
                </c:pt>
                <c:pt idx="11">
                  <c:v>0.38905290867426834</c:v>
                </c:pt>
                <c:pt idx="12">
                  <c:v>0.56097585472593103</c:v>
                </c:pt>
                <c:pt idx="13">
                  <c:v>0.45876984510833152</c:v>
                </c:pt>
                <c:pt idx="14">
                  <c:v>0.99581430667381743</c:v>
                </c:pt>
                <c:pt idx="15">
                  <c:v>0.84675777075771175</c:v>
                </c:pt>
                <c:pt idx="16">
                  <c:v>0.87851198070732361</c:v>
                </c:pt>
                <c:pt idx="17">
                  <c:v>0.92385444553813612</c:v>
                </c:pt>
                <c:pt idx="18">
                  <c:v>0.58877571995073086</c:v>
                </c:pt>
                <c:pt idx="19">
                  <c:v>0.83069698479906762</c:v>
                </c:pt>
                <c:pt idx="20">
                  <c:v>0.72510428188553377</c:v>
                </c:pt>
                <c:pt idx="21">
                  <c:v>0.5472771162058111</c:v>
                </c:pt>
                <c:pt idx="22">
                  <c:v>0.57597680230421022</c:v>
                </c:pt>
                <c:pt idx="23">
                  <c:v>0.6436096096143562</c:v>
                </c:pt>
                <c:pt idx="24">
                  <c:v>6.1027746180178144E-2</c:v>
                </c:pt>
                <c:pt idx="25">
                  <c:v>0.32339989328275331</c:v>
                </c:pt>
                <c:pt idx="26">
                  <c:v>0.41445022131418285</c:v>
                </c:pt>
                <c:pt idx="27">
                  <c:v>0.64947148461625237</c:v>
                </c:pt>
                <c:pt idx="28">
                  <c:v>0.79563056973497581</c:v>
                </c:pt>
                <c:pt idx="29">
                  <c:v>0.7838099853510706</c:v>
                </c:pt>
                <c:pt idx="30">
                  <c:v>0.21280179339304572</c:v>
                </c:pt>
                <c:pt idx="31">
                  <c:v>0.94603135171233532</c:v>
                </c:pt>
                <c:pt idx="32">
                  <c:v>0.12891330161630954</c:v>
                </c:pt>
                <c:pt idx="33">
                  <c:v>0.66227632834311723</c:v>
                </c:pt>
                <c:pt idx="34">
                  <c:v>0.23390030488542402</c:v>
                </c:pt>
                <c:pt idx="35">
                  <c:v>0.88236859500779008</c:v>
                </c:pt>
                <c:pt idx="36">
                  <c:v>0.80166191489468797</c:v>
                </c:pt>
                <c:pt idx="37">
                  <c:v>0.28859028949134857</c:v>
                </c:pt>
                <c:pt idx="38">
                  <c:v>0.68280437303014097</c:v>
                </c:pt>
                <c:pt idx="39">
                  <c:v>0.17057136127006212</c:v>
                </c:pt>
                <c:pt idx="40">
                  <c:v>0.48417689382387152</c:v>
                </c:pt>
                <c:pt idx="41">
                  <c:v>0.29919446093141322</c:v>
                </c:pt>
                <c:pt idx="42">
                  <c:v>0.47103715564164395</c:v>
                </c:pt>
                <c:pt idx="43">
                  <c:v>0.28970911157477108</c:v>
                </c:pt>
                <c:pt idx="44">
                  <c:v>0.20789770930553453</c:v>
                </c:pt>
                <c:pt idx="45">
                  <c:v>0.32215860979962774</c:v>
                </c:pt>
                <c:pt idx="46">
                  <c:v>0.79202345716132228</c:v>
                </c:pt>
                <c:pt idx="47">
                  <c:v>0.21966385753983042</c:v>
                </c:pt>
                <c:pt idx="48">
                  <c:v>0.77890224571395006</c:v>
                </c:pt>
                <c:pt idx="49">
                  <c:v>0.22633618076935069</c:v>
                </c:pt>
              </c:numCache>
            </c:numRef>
          </c:xVal>
          <c:yVal>
            <c:numRef>
              <c:f>verifica_teorema!$D$11:$D$60</c:f>
              <c:numCache>
                <c:formatCode>General</c:formatCode>
                <c:ptCount val="50"/>
                <c:pt idx="0">
                  <c:v>-29997.420416078141</c:v>
                </c:pt>
                <c:pt idx="1">
                  <c:v>0.20066483577800398</c:v>
                </c:pt>
                <c:pt idx="2">
                  <c:v>0.96321397824777488</c:v>
                </c:pt>
                <c:pt idx="3">
                  <c:v>1.1782093367081843</c:v>
                </c:pt>
                <c:pt idx="4">
                  <c:v>2.1839991710767146</c:v>
                </c:pt>
                <c:pt idx="5">
                  <c:v>1.9654388341810407</c:v>
                </c:pt>
                <c:pt idx="6">
                  <c:v>1.9950597522688645</c:v>
                </c:pt>
                <c:pt idx="7">
                  <c:v>-0.52080216542674251</c:v>
                </c:pt>
                <c:pt idx="8">
                  <c:v>1.0708515132467702</c:v>
                </c:pt>
                <c:pt idx="9">
                  <c:v>1.9003149963700956</c:v>
                </c:pt>
                <c:pt idx="10">
                  <c:v>1.6003599901117274</c:v>
                </c:pt>
                <c:pt idx="11">
                  <c:v>2.8968387665054807</c:v>
                </c:pt>
                <c:pt idx="12">
                  <c:v>1.0788073141526113</c:v>
                </c:pt>
                <c:pt idx="13">
                  <c:v>0.13462077393324995</c:v>
                </c:pt>
                <c:pt idx="14">
                  <c:v>-2.7476037499313448</c:v>
                </c:pt>
                <c:pt idx="15">
                  <c:v>-1.4259712291089124</c:v>
                </c:pt>
                <c:pt idx="16">
                  <c:v>0.12995478456558263</c:v>
                </c:pt>
                <c:pt idx="17">
                  <c:v>-1.3182042030879928</c:v>
                </c:pt>
                <c:pt idx="18">
                  <c:v>0.11445544934328632</c:v>
                </c:pt>
                <c:pt idx="19">
                  <c:v>-8.4568952460091218E-2</c:v>
                </c:pt>
                <c:pt idx="20">
                  <c:v>-1.6681583497565591</c:v>
                </c:pt>
                <c:pt idx="21">
                  <c:v>-0.86338958104714436</c:v>
                </c:pt>
                <c:pt idx="22">
                  <c:v>-9.6487250894024434E-2</c:v>
                </c:pt>
                <c:pt idx="23">
                  <c:v>0.91266682204318494</c:v>
                </c:pt>
                <c:pt idx="24">
                  <c:v>3.6553157116382877</c:v>
                </c:pt>
                <c:pt idx="25">
                  <c:v>1.580928055952411</c:v>
                </c:pt>
                <c:pt idx="26">
                  <c:v>1.1544980767572581</c:v>
                </c:pt>
                <c:pt idx="27">
                  <c:v>-1.393555418684153</c:v>
                </c:pt>
                <c:pt idx="28">
                  <c:v>0.10250158343779969</c:v>
                </c:pt>
                <c:pt idx="29">
                  <c:v>-1.430488253599294</c:v>
                </c:pt>
                <c:pt idx="30">
                  <c:v>2.0320833679946082E-2</c:v>
                </c:pt>
                <c:pt idx="31">
                  <c:v>-1.819383175576184</c:v>
                </c:pt>
                <c:pt idx="32">
                  <c:v>-3.1576373906373467E-2</c:v>
                </c:pt>
                <c:pt idx="33">
                  <c:v>-1.8216351173967218</c:v>
                </c:pt>
                <c:pt idx="34">
                  <c:v>1.338347798026746</c:v>
                </c:pt>
                <c:pt idx="35">
                  <c:v>0.54006877406380194</c:v>
                </c:pt>
                <c:pt idx="36">
                  <c:v>-2.7311107723380892</c:v>
                </c:pt>
                <c:pt idx="37">
                  <c:v>2.1565454546701499</c:v>
                </c:pt>
                <c:pt idx="38">
                  <c:v>-0.26226065405631077</c:v>
                </c:pt>
                <c:pt idx="39">
                  <c:v>0.27158573750487558</c:v>
                </c:pt>
                <c:pt idx="40">
                  <c:v>-0.2268906918704453</c:v>
                </c:pt>
                <c:pt idx="41">
                  <c:v>2.2222446206790929</c:v>
                </c:pt>
                <c:pt idx="42">
                  <c:v>1.7164725759145414</c:v>
                </c:pt>
                <c:pt idx="43">
                  <c:v>-0.24541282870240266</c:v>
                </c:pt>
                <c:pt idx="44">
                  <c:v>1.6735190621886165</c:v>
                </c:pt>
                <c:pt idx="45">
                  <c:v>-7.6868348031094991E-2</c:v>
                </c:pt>
                <c:pt idx="46">
                  <c:v>-2.7418321144076532</c:v>
                </c:pt>
                <c:pt idx="47">
                  <c:v>1.5281971168416357</c:v>
                </c:pt>
                <c:pt idx="48">
                  <c:v>-0.42901485615699569</c:v>
                </c:pt>
                <c:pt idx="49">
                  <c:v>1.8230793996143031</c:v>
                </c:pt>
              </c:numCache>
            </c:numRef>
          </c:yVal>
          <c:smooth val="0"/>
          <c:extLst>
            <c:ext xmlns:c16="http://schemas.microsoft.com/office/drawing/2014/chart" uri="{C3380CC4-5D6E-409C-BE32-E72D297353CC}">
              <c16:uniqueId val="{00000000-5598-4E1D-8510-26A40841AA5E}"/>
            </c:ext>
          </c:extLst>
        </c:ser>
        <c:dLbls>
          <c:showLegendKey val="0"/>
          <c:showVal val="0"/>
          <c:showCatName val="0"/>
          <c:showSerName val="0"/>
          <c:showPercent val="0"/>
          <c:showBubbleSize val="0"/>
        </c:dLbls>
        <c:axId val="2025132832"/>
        <c:axId val="2094738736"/>
      </c:scatterChart>
      <c:valAx>
        <c:axId val="20251328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094738736"/>
        <c:crosses val="autoZero"/>
        <c:crossBetween val="midCat"/>
      </c:valAx>
      <c:valAx>
        <c:axId val="2094738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0251328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rich>
          <a:bodyPr spcFirstLastPara="1" vertOverflow="ellipsis" wrap="square" lIns="0" tIns="0" rIns="0" bIns="0" anchor="ctr" anchorCtr="1"/>
          <a:lstStyle/>
          <a:p>
            <a:pPr algn="ctr">
              <a:defRPr/>
            </a:pPr>
            <a:r>
              <a:rPr lang="it-IT"/>
              <a:t>Distribuzione dei valori y (tramite il grafico ad istogramma sui valorij originari specificando nelle opzioni 9 classi)</a:t>
            </a:r>
          </a:p>
        </cx:rich>
      </cx:tx>
    </cx:title>
    <cx:plotArea>
      <cx:plotAreaRegion>
        <cx:series layoutId="clusteredColumn" uniqueId="{2D6C78A8-C73A-41D8-95D6-D4B0B86BEBB6}">
          <cx:dataId val="0"/>
          <cx:layoutPr>
            <cx:binning intervalClosed="r">
              <cx:binCount val="9"/>
            </cx:binning>
          </cx:layoutPr>
        </cx:series>
      </cx:plotAreaRegion>
      <cx:axis id="0">
        <cx:catScaling gapWidth="0"/>
        <cx:tickLabels/>
        <cx:numFmt formatCode="#,##0.00" sourceLinked="0"/>
      </cx:axis>
      <cx:axis id="1">
        <cx:valScaling/>
        <cx:majorGridlines/>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title pos="t" align="ctr" overlay="0">
      <cx:tx>
        <cx:rich>
          <a:bodyPr spcFirstLastPara="1" vertOverflow="ellipsis" wrap="square" lIns="0" tIns="0" rIns="0" bIns="0" anchor="ctr" anchorCtr="1"/>
          <a:lstStyle/>
          <a:p>
            <a:pPr algn="ctr">
              <a:defRPr/>
            </a:pPr>
            <a:r>
              <a:rPr lang="it-IT"/>
              <a:t>Distribuzione dei valori y (tramite il grafico ad istogramma sui valori originari specificando nelle opzioni 9 classi)</a:t>
            </a:r>
          </a:p>
        </cx:rich>
      </cx:tx>
    </cx:title>
    <cx:plotArea>
      <cx:plotAreaRegion>
        <cx:series layoutId="clusteredColumn" uniqueId="{2D6C78A8-C73A-41D8-95D6-D4B0B86BEBB6}">
          <cx:dataId val="0"/>
          <cx:layoutPr>
            <cx:binning intervalClosed="r">
              <cx:binCount val="9"/>
            </cx:binning>
          </cx:layoutPr>
        </cx:series>
      </cx:plotAreaRegion>
      <cx:axis id="0">
        <cx:catScaling gapWidth="0"/>
        <cx:tickLabels/>
        <cx:numFmt formatCode="#,##0.00" sourceLinked="0"/>
      </cx:axis>
      <cx:axis id="1">
        <cx:valScaling/>
        <cx:majorGridlines/>
        <cx:tickLabels/>
      </cx:axis>
    </cx:plotArea>
  </cx:chart>
  <cx:clrMapOvr bg1="lt1" tx1="dk1" bg2="lt2" tx2="dk2" accent1="accent1" accent2="accent2" accent3="accent3" accent4="accent4" accent5="accent5" accent6="accent6" hlink="hlink" folHlink="folHlink"/>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_xlchart.v1.3</cx:f>
      </cx:numDim>
    </cx:data>
  </cx:chartData>
  <cx:chart>
    <cx:title pos="t" align="ctr" overlay="0">
      <cx:tx>
        <cx:rich>
          <a:bodyPr spcFirstLastPara="1" vertOverflow="ellipsis" wrap="square" lIns="0" tIns="0" rIns="0" bIns="0" anchor="ctr" anchorCtr="1"/>
          <a:lstStyle/>
          <a:p>
            <a:pPr algn="ctr">
              <a:defRPr/>
            </a:pPr>
            <a:r>
              <a:rPr lang="it-IT"/>
              <a:t>Distribuzione dei valori y (tramite il grafico ad istogramma sui valorij originari specificando nelle opzioni 9 classi)</a:t>
            </a:r>
          </a:p>
        </cx:rich>
      </cx:tx>
    </cx:title>
    <cx:plotArea>
      <cx:plotAreaRegion>
        <cx:series layoutId="clusteredColumn" uniqueId="{2D6C78A8-C73A-41D8-95D6-D4B0B86BEBB6}">
          <cx:dataId val="0"/>
          <cx:layoutPr>
            <cx:binning intervalClosed="r">
              <cx:binCount val="9"/>
            </cx:binning>
          </cx:layoutPr>
        </cx:series>
      </cx:plotAreaRegion>
      <cx:axis id="0">
        <cx:catScaling gapWidth="0"/>
        <cx:tickLabels/>
        <cx:numFmt formatCode="#,##0.00" sourceLinked="0"/>
      </cx:axis>
      <cx:axis id="1">
        <cx:valScaling/>
        <cx:majorGridlines/>
        <cx:tickLabels/>
      </cx:axis>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_xlchart.v1.2</cx:f>
      </cx:numDim>
    </cx:data>
  </cx:chartData>
  <cx:chart>
    <cx:title pos="t" align="ctr" overlay="0">
      <cx:tx>
        <cx:rich>
          <a:bodyPr spcFirstLastPara="1" vertOverflow="ellipsis" wrap="square" lIns="0" tIns="0" rIns="0" bIns="0" anchor="ctr" anchorCtr="1"/>
          <a:lstStyle/>
          <a:p>
            <a:pPr algn="ctr">
              <a:defRPr/>
            </a:pPr>
            <a:r>
              <a:rPr lang="it-IT"/>
              <a:t>Distribuzione dei valori y (tramite il grafico ad istogramma sui valori originari specificando nelle opzioni 9 classi)</a:t>
            </a:r>
          </a:p>
        </cx:rich>
      </cx:tx>
    </cx:title>
    <cx:plotArea>
      <cx:plotAreaRegion>
        <cx:series layoutId="clusteredColumn" uniqueId="{2D6C78A8-C73A-41D8-95D6-D4B0B86BEBB6}">
          <cx:dataId val="0"/>
          <cx:layoutPr>
            <cx:binning intervalClosed="r">
              <cx:binCount val="9"/>
            </cx:binning>
          </cx:layoutPr>
        </cx:series>
      </cx:plotAreaRegion>
      <cx:axis id="0">
        <cx:catScaling gapWidth="0"/>
        <cx:tickLabels/>
        <cx:numFmt formatCode="#,##0.00" sourceLinked="0"/>
      </cx:axis>
      <cx:axis id="1">
        <cx:valScaling/>
        <cx:majorGridlines/>
        <cx:tickLabels/>
      </cx:axis>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14/relationships/chartEx" Target="../charts/chartEx2.xml"/><Relationship Id="rId5" Type="http://schemas.microsoft.com/office/2014/relationships/chartEx" Target="../charts/chartEx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microsoft.com/office/2014/relationships/chartEx" Target="../charts/chartEx4.xml"/><Relationship Id="rId5" Type="http://schemas.microsoft.com/office/2014/relationships/chartEx" Target="../charts/chartEx3.xml"/><Relationship Id="rId4"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502920</xdr:colOff>
      <xdr:row>3</xdr:row>
      <xdr:rowOff>83820</xdr:rowOff>
    </xdr:from>
    <xdr:to>
      <xdr:col>17</xdr:col>
      <xdr:colOff>243840</xdr:colOff>
      <xdr:row>43</xdr:row>
      <xdr:rowOff>175260</xdr:rowOff>
    </xdr:to>
    <xdr:sp macro="" textlink="">
      <xdr:nvSpPr>
        <xdr:cNvPr id="2" name="CasellaDiTesto 1"/>
        <xdr:cNvSpPr txBox="1"/>
      </xdr:nvSpPr>
      <xdr:spPr>
        <a:xfrm>
          <a:off x="1722120" y="632460"/>
          <a:ext cx="8884920" cy="7406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it-IT" sz="1200">
              <a:solidFill>
                <a:schemeClr val="dk1"/>
              </a:solidFill>
              <a:effectLst/>
              <a:latin typeface="+mn-lt"/>
              <a:ea typeface="+mn-ea"/>
              <a:cs typeface="+mn-cs"/>
            </a:rPr>
            <a:t>Generare 200 osservazioni y in base al modello di regressione</a:t>
          </a:r>
        </a:p>
        <a:p>
          <a:pPr marL="0" marR="0" indent="0" defTabSz="914400" rtl="0" eaLnBrk="1" fontAlgn="auto" latinLnBrk="0" hangingPunct="1">
            <a:lnSpc>
              <a:spcPct val="100000"/>
            </a:lnSpc>
            <a:spcBef>
              <a:spcPts val="0"/>
            </a:spcBef>
            <a:spcAft>
              <a:spcPts val="0"/>
            </a:spcAft>
            <a:buClrTx/>
            <a:buSzTx/>
            <a:buFontTx/>
            <a:buNone/>
            <a:tabLst/>
            <a:defRPr/>
          </a:pPr>
          <a:endParaRPr lang="it-IT" sz="12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it-IT" sz="12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it-IT" sz="12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it-IT" sz="12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it-IT" sz="12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1200">
              <a:solidFill>
                <a:schemeClr val="dk1"/>
              </a:solidFill>
              <a:effectLst/>
              <a:latin typeface="+mn-lt"/>
              <a:ea typeface="+mn-ea"/>
              <a:cs typeface="+mn-cs"/>
            </a:rPr>
            <a:t>Generare i dati x in base alla distribuzione uniforme [0 1] e i disturbi epsilon in base alla distribuzione normale N(0, </a:t>
          </a:r>
          <a:r>
            <a:rPr lang="el-GR" sz="1200">
              <a:solidFill>
                <a:schemeClr val="dk1"/>
              </a:solidFill>
              <a:effectLst/>
              <a:latin typeface="+mn-lt"/>
              <a:ea typeface="+mn-ea"/>
              <a:cs typeface="+mn-cs"/>
            </a:rPr>
            <a:t>σ</a:t>
          </a:r>
          <a:r>
            <a:rPr lang="it-IT" sz="1200">
              <a:solidFill>
                <a:schemeClr val="dk1"/>
              </a:solidFill>
              <a:effectLst/>
              <a:latin typeface="+mn-lt"/>
              <a:ea typeface="+mn-ea"/>
              <a:cs typeface="+mn-cs"/>
            </a:rPr>
            <a:t>). </a:t>
          </a:r>
        </a:p>
        <a:p>
          <a:pPr marL="0" marR="0" indent="0" defTabSz="914400" rtl="0" eaLnBrk="1" fontAlgn="auto" latinLnBrk="0" hangingPunct="1">
            <a:lnSpc>
              <a:spcPct val="100000"/>
            </a:lnSpc>
            <a:spcBef>
              <a:spcPts val="0"/>
            </a:spcBef>
            <a:spcAft>
              <a:spcPts val="0"/>
            </a:spcAft>
            <a:buClrTx/>
            <a:buSzTx/>
            <a:buFontTx/>
            <a:buNone/>
            <a:tabLst/>
            <a:defRPr/>
          </a:pPr>
          <a:r>
            <a:rPr lang="it-IT" sz="1200">
              <a:solidFill>
                <a:schemeClr val="dk1"/>
              </a:solidFill>
              <a:effectLst/>
              <a:latin typeface="+mn-lt"/>
              <a:ea typeface="+mn-ea"/>
              <a:cs typeface="+mn-cs"/>
            </a:rPr>
            <a:t>Fissare</a:t>
          </a:r>
          <a:r>
            <a:rPr lang="it-IT" sz="1200" baseline="0">
              <a:solidFill>
                <a:schemeClr val="dk1"/>
              </a:solidFill>
              <a:effectLst/>
              <a:latin typeface="+mn-lt"/>
              <a:ea typeface="+mn-ea"/>
              <a:cs typeface="+mn-cs"/>
            </a:rPr>
            <a:t> alpha=2, beta=-3 e sigma=1</a:t>
          </a:r>
        </a:p>
        <a:p>
          <a:pPr marL="0" marR="0" indent="0" defTabSz="914400" rtl="0" eaLnBrk="1" fontAlgn="auto" latinLnBrk="0" hangingPunct="1">
            <a:lnSpc>
              <a:spcPct val="100000"/>
            </a:lnSpc>
            <a:spcBef>
              <a:spcPts val="0"/>
            </a:spcBef>
            <a:spcAft>
              <a:spcPts val="0"/>
            </a:spcAft>
            <a:buClrTx/>
            <a:buSzTx/>
            <a:buFontTx/>
            <a:buNone/>
            <a:tabLst/>
            <a:defRPr/>
          </a:pPr>
          <a:endParaRPr lang="it-IT" sz="12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1200">
              <a:solidFill>
                <a:schemeClr val="dk1"/>
              </a:solidFill>
              <a:effectLst/>
              <a:latin typeface="+mn-lt"/>
              <a:ea typeface="+mn-ea"/>
              <a:cs typeface="+mn-cs"/>
            </a:rPr>
            <a:t>UTILIZZANDO</a:t>
          </a:r>
          <a:r>
            <a:rPr lang="it-IT" sz="1200" baseline="0">
              <a:solidFill>
                <a:schemeClr val="dk1"/>
              </a:solidFill>
              <a:effectLst/>
              <a:latin typeface="+mn-lt"/>
              <a:ea typeface="+mn-ea"/>
              <a:cs typeface="+mn-cs"/>
            </a:rPr>
            <a:t> SOLO LE PRIME 50 OSSERVAZIONI</a:t>
          </a:r>
          <a:endParaRPr lang="it-IT" sz="12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noFill/>
              </a:ln>
              <a:solidFill>
                <a:prstClr val="black"/>
              </a:solidFill>
              <a:effectLst/>
              <a:uLnTx/>
              <a:uFillTx/>
              <a:latin typeface="+mn-lt"/>
              <a:ea typeface="+mn-ea"/>
              <a:cs typeface="+mn-cs"/>
            </a:rPr>
            <a:t>Stimare i parametri a e b del modello di regressione e lo standard error della regressione tramite le funzioni INTERCETTA, PENDENZA E ERR.STD.YX. Verificare il risultato ottenuto tramite la funzione ERR.STD.YX  quello ottenuto tramite l'implementazione manuale. Calcolare tutte le statistiche della regressione tramite la funzione di Excel REGR.LIN. </a:t>
          </a:r>
        </a:p>
        <a:p>
          <a:pPr marL="0" marR="0" lvl="0" indent="0" defTabSz="914400" rtl="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noFill/>
              </a:ln>
              <a:solidFill>
                <a:prstClr val="black"/>
              </a:solidFill>
              <a:effectLst/>
              <a:uLnTx/>
              <a:uFillTx/>
              <a:latin typeface="+mn-lt"/>
              <a:ea typeface="+mn-ea"/>
              <a:cs typeface="+mn-cs"/>
            </a:rPr>
            <a:t>Costruire il diagramma di dispersione e la retta di regressione con l'indicazione del valore dei parametri stimati e del valore di R2</a:t>
          </a:r>
        </a:p>
        <a:p>
          <a:pPr marL="0" marR="0" lvl="0" indent="0" defTabSz="914400" rtl="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noFill/>
              </a:ln>
              <a:solidFill>
                <a:prstClr val="black"/>
              </a:solidFill>
              <a:effectLst/>
              <a:uLnTx/>
              <a:uFillTx/>
              <a:latin typeface="+mn-lt"/>
              <a:ea typeface="+mn-ea"/>
              <a:cs typeface="+mn-cs"/>
            </a:rPr>
            <a:t>Calcolare la distribuzione di frequenze dei valori y utilizzando 9 classi in modo tale che l'estremo inferiore della prima classe sia uguale al minimo dei valori y e l'estremo superiore dell'ultima classe sia uguale al massimo di y. Creare le etichette delle classi in automatico utilizzando due cifre decimali. Rappresentare graficamente la distribuzione di frequenze inserendo sull'asse delle ascisse le etichette delle classi. Verificare il risultato ottenuto tramite il grafico ad istogrammi basato direttamente sui valori y e 9 classi.</a:t>
          </a:r>
        </a:p>
        <a:p>
          <a:pPr marL="0" marR="0" indent="0" defTabSz="914400" rtl="0" eaLnBrk="1" fontAlgn="auto" latinLnBrk="0" hangingPunct="1">
            <a:lnSpc>
              <a:spcPct val="100000"/>
            </a:lnSpc>
            <a:spcBef>
              <a:spcPts val="0"/>
            </a:spcBef>
            <a:spcAft>
              <a:spcPts val="0"/>
            </a:spcAft>
            <a:buClrTx/>
            <a:buSzTx/>
            <a:buFontTx/>
            <a:buNone/>
            <a:tabLst/>
            <a:defRPr/>
          </a:pPr>
          <a:endParaRPr lang="it-IT" sz="1200" baseline="0">
            <a:solidFill>
              <a:schemeClr val="dk1"/>
            </a:solidFill>
            <a:effectLst/>
            <a:latin typeface="+mn-lt"/>
            <a:ea typeface="+mn-ea"/>
            <a:cs typeface="+mn-cs"/>
          </a:endParaRPr>
        </a:p>
        <a:p>
          <a:pPr rtl="0" eaLnBrk="1" fontAlgn="auto" latinLnBrk="0" hangingPunct="1"/>
          <a:r>
            <a:rPr lang="it-IT" sz="1200">
              <a:solidFill>
                <a:schemeClr val="dk1"/>
              </a:solidFill>
              <a:effectLst/>
              <a:latin typeface="+mn-lt"/>
              <a:ea typeface="+mn-ea"/>
              <a:cs typeface="+mn-cs"/>
            </a:rPr>
            <a:t>UTILIZZANDO</a:t>
          </a:r>
          <a:r>
            <a:rPr lang="it-IT" sz="1200" baseline="0">
              <a:solidFill>
                <a:schemeClr val="dk1"/>
              </a:solidFill>
              <a:effectLst/>
              <a:latin typeface="+mn-lt"/>
              <a:ea typeface="+mn-ea"/>
              <a:cs typeface="+mn-cs"/>
            </a:rPr>
            <a:t> TUTTE LE 200 OSSERVAZIONI</a:t>
          </a:r>
          <a:endParaRPr lang="it-IT" sz="1200">
            <a:effectLst/>
          </a:endParaRPr>
        </a:p>
        <a:p>
          <a:pPr rtl="0" eaLnBrk="1" fontAlgn="auto" latinLnBrk="0" hangingPunct="1"/>
          <a:r>
            <a:rPr lang="it-IT" sz="1200">
              <a:solidFill>
                <a:schemeClr val="dk1"/>
              </a:solidFill>
              <a:effectLst/>
              <a:latin typeface="+mn-lt"/>
              <a:ea typeface="+mn-ea"/>
              <a:cs typeface="+mn-cs"/>
            </a:rPr>
            <a:t>Stimare i parametri a e b del modello di regressione e lo standard error della regressione tramite le funzioni</a:t>
          </a:r>
          <a:r>
            <a:rPr lang="it-IT" sz="1200" baseline="0">
              <a:solidFill>
                <a:schemeClr val="dk1"/>
              </a:solidFill>
              <a:effectLst/>
              <a:latin typeface="+mn-lt"/>
              <a:ea typeface="+mn-ea"/>
              <a:cs typeface="+mn-cs"/>
            </a:rPr>
            <a:t> INTERCETTA, PENDENZA E ERR.STD.YX. Verificare il risultato ottenuto tramite la funzione ERR.STD.YX  quello ottenuto tramite l'implementazione manuale. Calcolare tutte le statistiche della regressione tramite la funzione di Excel REGR.LIN.</a:t>
          </a:r>
          <a:r>
            <a:rPr lang="it-IT" sz="1200">
              <a:solidFill>
                <a:schemeClr val="dk1"/>
              </a:solidFill>
              <a:effectLst/>
              <a:latin typeface="+mn-lt"/>
              <a:ea typeface="+mn-ea"/>
              <a:cs typeface="+mn-cs"/>
            </a:rPr>
            <a:t> </a:t>
          </a:r>
          <a:endParaRPr lang="it-IT" sz="1200">
            <a:effectLst/>
          </a:endParaRPr>
        </a:p>
        <a:p>
          <a:pPr rtl="0" eaLnBrk="1" fontAlgn="auto" latinLnBrk="0" hangingPunct="1"/>
          <a:r>
            <a:rPr lang="it-IT" sz="1200">
              <a:solidFill>
                <a:schemeClr val="dk1"/>
              </a:solidFill>
              <a:effectLst/>
              <a:latin typeface="+mn-lt"/>
              <a:ea typeface="+mn-ea"/>
              <a:cs typeface="+mn-cs"/>
            </a:rPr>
            <a:t>Costruire</a:t>
          </a:r>
          <a:r>
            <a:rPr lang="it-IT" sz="1200" baseline="0">
              <a:solidFill>
                <a:schemeClr val="dk1"/>
              </a:solidFill>
              <a:effectLst/>
              <a:latin typeface="+mn-lt"/>
              <a:ea typeface="+mn-ea"/>
              <a:cs typeface="+mn-cs"/>
            </a:rPr>
            <a:t> il diagramma di dispersione e la retta di regressione con l'indicazione del valore dei parametri stimati e del valore di R2</a:t>
          </a:r>
          <a:endParaRPr lang="it-IT" sz="1200">
            <a:effectLst/>
          </a:endParaRPr>
        </a:p>
        <a:p>
          <a:pPr rtl="0" eaLnBrk="1" fontAlgn="auto" latinLnBrk="0" hangingPunct="1"/>
          <a:r>
            <a:rPr lang="it-IT" sz="1200" baseline="0">
              <a:solidFill>
                <a:schemeClr val="dk1"/>
              </a:solidFill>
              <a:effectLst/>
              <a:latin typeface="+mn-lt"/>
              <a:ea typeface="+mn-ea"/>
              <a:cs typeface="+mn-cs"/>
            </a:rPr>
            <a:t>Calcolare la distribuzione di frequenze dei valori y utilizzando 9 classi in modo tale che l'estremo inferiore della prima classe sia uguale al minimo dei valori y e l'estremo superiore dell'ultima classe sia uguale al massimo di y. Creare le etichette delle classi in automatico utilizzando due cifre decimali. Rappresentare graficamente la distribuzione di frequenze inserendo sull'asse delle ascisse le etichette delle classi. Verificare il risultato ottenuto tramite il grafico ad istogrammi basato direttamente sui valori y e 9 classi.</a:t>
          </a:r>
          <a:endParaRPr lang="it-IT" sz="12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it-IT" sz="120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it-IT" sz="1200">
              <a:solidFill>
                <a:schemeClr val="dk1"/>
              </a:solidFill>
              <a:effectLst/>
              <a:latin typeface="+mn-lt"/>
              <a:ea typeface="+mn-ea"/>
              <a:cs typeface="+mn-cs"/>
            </a:rPr>
            <a:t>Esplorare cosa succede se si cambiano</a:t>
          </a:r>
          <a:r>
            <a:rPr lang="it-IT" sz="1200" baseline="0">
              <a:solidFill>
                <a:schemeClr val="dk1"/>
              </a:solidFill>
              <a:effectLst/>
              <a:latin typeface="+mn-lt"/>
              <a:ea typeface="+mn-ea"/>
              <a:cs typeface="+mn-cs"/>
            </a:rPr>
            <a:t> le celle contenenti i parametri alpha, beta e sigma</a:t>
          </a:r>
          <a:endParaRPr lang="it-IT" sz="12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it-IT" sz="120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1200" baseline="0">
              <a:solidFill>
                <a:schemeClr val="dk1"/>
              </a:solidFill>
              <a:effectLst/>
              <a:latin typeface="+mn-lt"/>
              <a:ea typeface="+mn-ea"/>
              <a:cs typeface="+mn-cs"/>
            </a:rPr>
            <a:t>Copiare il foglio in un nuovo foglio denominato verifica_teorema.</a:t>
          </a:r>
        </a:p>
        <a:p>
          <a:pPr rtl="0" eaLnBrk="1" fontAlgn="base" hangingPunct="1"/>
          <a:r>
            <a:rPr lang="it-IT" sz="1200">
              <a:solidFill>
                <a:schemeClr val="dk1"/>
              </a:solidFill>
              <a:effectLst/>
              <a:latin typeface="+mn-lt"/>
              <a:ea typeface="+mn-ea"/>
              <a:cs typeface="+mn-cs"/>
            </a:rPr>
            <a:t>Si inserisca in questo nuovo</a:t>
          </a:r>
          <a:r>
            <a:rPr lang="it-IT" sz="1200" baseline="0">
              <a:solidFill>
                <a:schemeClr val="dk1"/>
              </a:solidFill>
              <a:effectLst/>
              <a:latin typeface="+mn-lt"/>
              <a:ea typeface="+mn-ea"/>
              <a:cs typeface="+mn-cs"/>
            </a:rPr>
            <a:t> foglio </a:t>
          </a:r>
          <a:r>
            <a:rPr lang="it-IT" sz="1200">
              <a:solidFill>
                <a:schemeClr val="dk1"/>
              </a:solidFill>
              <a:effectLst/>
              <a:latin typeface="+mn-lt"/>
              <a:ea typeface="+mn-ea"/>
              <a:cs typeface="+mn-cs"/>
            </a:rPr>
            <a:t>un’unita, che risulta anomala per la variabile </a:t>
          </a:r>
          <a:r>
            <a:rPr lang="it-IT" sz="1200" i="1">
              <a:solidFill>
                <a:schemeClr val="dk1"/>
              </a:solidFill>
              <a:effectLst/>
              <a:latin typeface="+mn-lt"/>
              <a:ea typeface="+mn-ea"/>
              <a:cs typeface="+mn-cs"/>
            </a:rPr>
            <a:t>X</a:t>
          </a:r>
          <a:r>
            <a:rPr lang="it-IT" sz="1200">
              <a:solidFill>
                <a:schemeClr val="dk1"/>
              </a:solidFill>
              <a:effectLst/>
              <a:latin typeface="+mn-lt"/>
              <a:ea typeface="+mn-ea"/>
              <a:cs typeface="+mn-cs"/>
            </a:rPr>
            <a:t>, ma non per la variabile </a:t>
          </a:r>
          <a:r>
            <a:rPr lang="it-IT" sz="1200" i="1">
              <a:solidFill>
                <a:schemeClr val="dk1"/>
              </a:solidFill>
              <a:effectLst/>
              <a:latin typeface="+mn-lt"/>
              <a:ea typeface="+mn-ea"/>
              <a:cs typeface="+mn-cs"/>
            </a:rPr>
            <a:t>Y</a:t>
          </a:r>
          <a:r>
            <a:rPr lang="it-IT" sz="1200">
              <a:solidFill>
                <a:schemeClr val="dk1"/>
              </a:solidFill>
              <a:effectLst/>
              <a:latin typeface="+mn-lt"/>
              <a:ea typeface="+mn-ea"/>
              <a:cs typeface="+mn-cs"/>
            </a:rPr>
            <a:t>.</a:t>
          </a:r>
          <a:endParaRPr lang="it-IT" sz="1200">
            <a:effectLst/>
          </a:endParaRPr>
        </a:p>
        <a:p>
          <a:pPr rtl="0" eaLnBrk="1" fontAlgn="base" hangingPunct="1"/>
          <a:r>
            <a:rPr lang="it-IT" sz="1200">
              <a:solidFill>
                <a:schemeClr val="dk1"/>
              </a:solidFill>
              <a:effectLst/>
              <a:latin typeface="+mn-lt"/>
              <a:ea typeface="+mn-ea"/>
              <a:cs typeface="+mn-cs"/>
            </a:rPr>
            <a:t>Si dica quale effetto produce sul coefficiente di correlazione l’inserimento di questa</a:t>
          </a:r>
          <a:r>
            <a:rPr lang="it-IT" sz="1200" baseline="0">
              <a:solidFill>
                <a:schemeClr val="dk1"/>
              </a:solidFill>
              <a:effectLst/>
              <a:latin typeface="+mn-lt"/>
              <a:ea typeface="+mn-ea"/>
              <a:cs typeface="+mn-cs"/>
            </a:rPr>
            <a:t> </a:t>
          </a:r>
          <a:r>
            <a:rPr lang="it-IT" sz="1200">
              <a:solidFill>
                <a:schemeClr val="dk1"/>
              </a:solidFill>
              <a:effectLst/>
              <a:latin typeface="+mn-lt"/>
              <a:ea typeface="+mn-ea"/>
              <a:cs typeface="+mn-cs"/>
            </a:rPr>
            <a:t> unità.</a:t>
          </a:r>
          <a:endParaRPr lang="it-IT" sz="12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it-IT" sz="1200">
              <a:solidFill>
                <a:schemeClr val="dk1"/>
              </a:solidFill>
              <a:effectLst/>
              <a:latin typeface="+mn-lt"/>
              <a:ea typeface="+mn-ea"/>
              <a:cs typeface="+mn-cs"/>
            </a:rPr>
            <a:t>Verificare empiricamente il teorema di Sastry and Nag, 1990, ossia aggiungere un’osservazione molto distante dalla nuvola dei punti e vedere come cambia </a:t>
          </a:r>
          <a:r>
            <a:rPr lang="pt-BR" sz="1200" i="1">
              <a:solidFill>
                <a:schemeClr val="dk1"/>
              </a:solidFill>
              <a:effectLst/>
              <a:latin typeface="+mn-lt"/>
              <a:ea typeface="+mn-ea"/>
              <a:cs typeface="+mn-cs"/>
            </a:rPr>
            <a:t>r</a:t>
          </a:r>
          <a:r>
            <a:rPr lang="pt-BR" sz="1200" i="1" baseline="30000">
              <a:solidFill>
                <a:schemeClr val="dk1"/>
              </a:solidFill>
              <a:effectLst/>
              <a:latin typeface="+mn-lt"/>
              <a:ea typeface="+mn-ea"/>
              <a:cs typeface="+mn-cs"/>
            </a:rPr>
            <a:t>2</a:t>
          </a:r>
          <a:r>
            <a:rPr lang="pt-BR" sz="1200" i="1" baseline="-25000">
              <a:solidFill>
                <a:schemeClr val="dk1"/>
              </a:solidFill>
              <a:effectLst/>
              <a:latin typeface="+mn-lt"/>
              <a:ea typeface="+mn-ea"/>
              <a:cs typeface="+mn-cs"/>
            </a:rPr>
            <a:t>xy</a:t>
          </a:r>
          <a:r>
            <a:rPr lang="it-IT" sz="1200">
              <a:solidFill>
                <a:schemeClr val="dk1"/>
              </a:solidFill>
              <a:effectLst/>
              <a:latin typeface="+mn-lt"/>
              <a:ea typeface="+mn-ea"/>
              <a:cs typeface="+mn-cs"/>
            </a:rPr>
            <a:t> </a:t>
          </a:r>
          <a:endParaRPr lang="it-IT" sz="12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it-IT" sz="12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it-IT" sz="12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it-IT" sz="1200">
            <a:effectLst/>
          </a:endParaRPr>
        </a:p>
        <a:p>
          <a:endParaRPr lang="it-IT" sz="1200"/>
        </a:p>
      </xdr:txBody>
    </xdr:sp>
    <xdr:clientData/>
  </xdr:twoCellAnchor>
  <mc:AlternateContent xmlns:mc="http://schemas.openxmlformats.org/markup-compatibility/2006">
    <mc:Choice xmlns:a14="http://schemas.microsoft.com/office/drawing/2010/main" Requires="a14">
      <xdr:twoCellAnchor editAs="oneCell">
        <xdr:from>
          <xdr:col>3</xdr:col>
          <xdr:colOff>381000</xdr:colOff>
          <xdr:row>5</xdr:row>
          <xdr:rowOff>76200</xdr:rowOff>
        </xdr:from>
        <xdr:to>
          <xdr:col>9</xdr:col>
          <xdr:colOff>22860</xdr:colOff>
          <xdr:row>8</xdr:row>
          <xdr:rowOff>15240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182880</xdr:colOff>
          <xdr:row>1</xdr:row>
          <xdr:rowOff>45720</xdr:rowOff>
        </xdr:from>
        <xdr:to>
          <xdr:col>10</xdr:col>
          <xdr:colOff>426720</xdr:colOff>
          <xdr:row>2</xdr:row>
          <xdr:rowOff>259080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137160</xdr:rowOff>
        </xdr:from>
        <xdr:to>
          <xdr:col>9</xdr:col>
          <xdr:colOff>381000</xdr:colOff>
          <xdr:row>8</xdr:row>
          <xdr:rowOff>38100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17</xdr:col>
      <xdr:colOff>15240</xdr:colOff>
      <xdr:row>21</xdr:row>
      <xdr:rowOff>53340</xdr:rowOff>
    </xdr:from>
    <xdr:to>
      <xdr:col>24</xdr:col>
      <xdr:colOff>586740</xdr:colOff>
      <xdr:row>34</xdr:row>
      <xdr:rowOff>15240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289560</xdr:colOff>
      <xdr:row>55</xdr:row>
      <xdr:rowOff>60960</xdr:rowOff>
    </xdr:from>
    <xdr:to>
      <xdr:col>21</xdr:col>
      <xdr:colOff>518160</xdr:colOff>
      <xdr:row>68</xdr:row>
      <xdr:rowOff>22860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434340</xdr:colOff>
      <xdr:row>51</xdr:row>
      <xdr:rowOff>76200</xdr:rowOff>
    </xdr:from>
    <xdr:to>
      <xdr:col>12</xdr:col>
      <xdr:colOff>129540</xdr:colOff>
      <xdr:row>71</xdr:row>
      <xdr:rowOff>22860</xdr:rowOff>
    </xdr:to>
    <xdr:graphicFrame macro="">
      <xdr:nvGraphicFramePr>
        <xdr:cNvPr id="8" name="Gra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541020</xdr:colOff>
      <xdr:row>17</xdr:row>
      <xdr:rowOff>137160</xdr:rowOff>
    </xdr:from>
    <xdr:to>
      <xdr:col>12</xdr:col>
      <xdr:colOff>236220</xdr:colOff>
      <xdr:row>37</xdr:row>
      <xdr:rowOff>83820</xdr:rowOff>
    </xdr:to>
    <xdr:graphicFrame macro="">
      <xdr:nvGraphicFramePr>
        <xdr:cNvPr id="9" name="Gra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91440</xdr:colOff>
      <xdr:row>55</xdr:row>
      <xdr:rowOff>114300</xdr:rowOff>
    </xdr:from>
    <xdr:to>
      <xdr:col>31</xdr:col>
      <xdr:colOff>411480</xdr:colOff>
      <xdr:row>67</xdr:row>
      <xdr:rowOff>167640</xdr:rowOff>
    </xdr:to>
    <mc:AlternateContent xmlns:mc="http://schemas.openxmlformats.org/markup-compatibility/2006">
      <mc:Choice xmlns:cx1="http://schemas.microsoft.com/office/drawing/2015/9/8/chartex" Requires="cx1">
        <xdr:graphicFrame macro="">
          <xdr:nvGraphicFramePr>
            <xdr:cNvPr id="10" name="Grafico 9"/>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it-IT" sz="1100"/>
                <a:t>Il grafico non è disponibile in questa versione di Excel.
Se si modifica questa forma o si salva la cartella di lavoro in un formato di file diverso, il grafico verrà danneggiato in modo permanente.</a:t>
              </a:r>
            </a:p>
          </xdr:txBody>
        </xdr:sp>
      </mc:Fallback>
    </mc:AlternateContent>
    <xdr:clientData/>
  </xdr:twoCellAnchor>
  <xdr:twoCellAnchor>
    <xdr:from>
      <xdr:col>25</xdr:col>
      <xdr:colOff>76200</xdr:colOff>
      <xdr:row>21</xdr:row>
      <xdr:rowOff>175260</xdr:rowOff>
    </xdr:from>
    <xdr:to>
      <xdr:col>34</xdr:col>
      <xdr:colOff>396240</xdr:colOff>
      <xdr:row>34</xdr:row>
      <xdr:rowOff>45720</xdr:rowOff>
    </xdr:to>
    <mc:AlternateContent xmlns:mc="http://schemas.openxmlformats.org/markup-compatibility/2006">
      <mc:Choice xmlns:cx1="http://schemas.microsoft.com/office/drawing/2015/9/8/chartex" Requires="cx1">
        <xdr:graphicFrame macro="">
          <xdr:nvGraphicFramePr>
            <xdr:cNvPr id="11" name="Grafico 10"/>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it-IT" sz="1100"/>
                <a:t>Il grafico non è disponibile in questa versione di Excel.
Se si modifica questa forma o si salva la cartella di lavoro in un formato di file diverso, il grafico verrà danneggiato in modo permanente.</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182880</xdr:colOff>
          <xdr:row>1</xdr:row>
          <xdr:rowOff>45720</xdr:rowOff>
        </xdr:from>
        <xdr:to>
          <xdr:col>10</xdr:col>
          <xdr:colOff>426720</xdr:colOff>
          <xdr:row>2</xdr:row>
          <xdr:rowOff>259080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137160</xdr:rowOff>
        </xdr:from>
        <xdr:to>
          <xdr:col>9</xdr:col>
          <xdr:colOff>381000</xdr:colOff>
          <xdr:row>8</xdr:row>
          <xdr:rowOff>38100</xdr:rowOff>
        </xdr:to>
        <xdr:sp macro="" textlink="">
          <xdr:nvSpPr>
            <xdr:cNvPr id="6146" name="Object 2" hidden="1">
              <a:extLst>
                <a:ext uri="{63B3BB69-23CF-44E3-9099-C40C66FF867C}">
                  <a14:compatExt spid="_x0000_s61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17</xdr:col>
      <xdr:colOff>15240</xdr:colOff>
      <xdr:row>21</xdr:row>
      <xdr:rowOff>53340</xdr:rowOff>
    </xdr:from>
    <xdr:to>
      <xdr:col>24</xdr:col>
      <xdr:colOff>586740</xdr:colOff>
      <xdr:row>34</xdr:row>
      <xdr:rowOff>15240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289560</xdr:colOff>
      <xdr:row>55</xdr:row>
      <xdr:rowOff>60960</xdr:rowOff>
    </xdr:from>
    <xdr:to>
      <xdr:col>21</xdr:col>
      <xdr:colOff>518160</xdr:colOff>
      <xdr:row>68</xdr:row>
      <xdr:rowOff>22860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434340</xdr:colOff>
      <xdr:row>51</xdr:row>
      <xdr:rowOff>76200</xdr:rowOff>
    </xdr:from>
    <xdr:to>
      <xdr:col>12</xdr:col>
      <xdr:colOff>129540</xdr:colOff>
      <xdr:row>71</xdr:row>
      <xdr:rowOff>22860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541020</xdr:colOff>
      <xdr:row>17</xdr:row>
      <xdr:rowOff>137160</xdr:rowOff>
    </xdr:from>
    <xdr:to>
      <xdr:col>12</xdr:col>
      <xdr:colOff>236220</xdr:colOff>
      <xdr:row>37</xdr:row>
      <xdr:rowOff>83820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91440</xdr:colOff>
      <xdr:row>55</xdr:row>
      <xdr:rowOff>114300</xdr:rowOff>
    </xdr:from>
    <xdr:to>
      <xdr:col>31</xdr:col>
      <xdr:colOff>411480</xdr:colOff>
      <xdr:row>67</xdr:row>
      <xdr:rowOff>167640</xdr:rowOff>
    </xdr:to>
    <mc:AlternateContent xmlns:mc="http://schemas.openxmlformats.org/markup-compatibility/2006">
      <mc:Choice xmlns:cx1="http://schemas.microsoft.com/office/drawing/2015/9/8/chartex" Requires="cx1">
        <xdr:graphicFrame macro="">
          <xdr:nvGraphicFramePr>
            <xdr:cNvPr id="8" name="Grafico 7"/>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it-IT" sz="1100"/>
                <a:t>Il grafico non è disponibile in questa versione di Excel.
Se si modifica questa forma o si salva la cartella di lavoro in un formato di file diverso, il grafico verrà danneggiato in modo permanente.</a:t>
              </a:r>
            </a:p>
          </xdr:txBody>
        </xdr:sp>
      </mc:Fallback>
    </mc:AlternateContent>
    <xdr:clientData/>
  </xdr:twoCellAnchor>
  <xdr:twoCellAnchor>
    <xdr:from>
      <xdr:col>25</xdr:col>
      <xdr:colOff>76200</xdr:colOff>
      <xdr:row>21</xdr:row>
      <xdr:rowOff>175260</xdr:rowOff>
    </xdr:from>
    <xdr:to>
      <xdr:col>34</xdr:col>
      <xdr:colOff>396240</xdr:colOff>
      <xdr:row>34</xdr:row>
      <xdr:rowOff>45720</xdr:rowOff>
    </xdr:to>
    <mc:AlternateContent xmlns:mc="http://schemas.openxmlformats.org/markup-compatibility/2006">
      <mc:Choice xmlns:cx1="http://schemas.microsoft.com/office/drawing/2015/9/8/chartex" Requires="cx1">
        <xdr:graphicFrame macro="">
          <xdr:nvGraphicFramePr>
            <xdr:cNvPr id="9" name="Grafico 8"/>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it-IT" sz="1100"/>
                <a:t>Il grafico non è disponibile in questa versione di Excel.
Se si modifica questa forma o si salva la cartella di lavoro in un formato di file diverso, il grafico verrà danneggiato in modo permanente.</a:t>
              </a:r>
            </a:p>
          </xdr:txBody>
        </xdr:sp>
      </mc:Fallback>
    </mc:AlternateContent>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oleObject" Target="../embeddings/oleObject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oleObject" Target="../embeddings/oleObject5.bin"/><Relationship Id="rId5" Type="http://schemas.openxmlformats.org/officeDocument/2006/relationships/image" Target="../media/image2.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
  <dimension ref="A1"/>
  <sheetViews>
    <sheetView workbookViewId="0">
      <selection activeCell="B30" sqref="B30"/>
    </sheetView>
  </sheetViews>
  <sheetFormatPr defaultRowHeight="14.4" x14ac:dyDescent="0.3"/>
  <sheetData/>
  <pageMargins left="0.7" right="0.7" top="0.75" bottom="0.75" header="0.3" footer="0.3"/>
  <drawing r:id="rId1"/>
  <legacyDrawing r:id="rId2"/>
  <oleObjects>
    <mc:AlternateContent xmlns:mc="http://schemas.openxmlformats.org/markup-compatibility/2006">
      <mc:Choice Requires="x14">
        <oleObject progId="Equation.Ribbit" shapeId="2049" r:id="rId3">
          <objectPr defaultSize="0" r:id="rId4">
            <anchor moveWithCells="1">
              <from>
                <xdr:col>3</xdr:col>
                <xdr:colOff>381000</xdr:colOff>
                <xdr:row>5</xdr:row>
                <xdr:rowOff>76200</xdr:rowOff>
              </from>
              <to>
                <xdr:col>9</xdr:col>
                <xdr:colOff>22860</xdr:colOff>
                <xdr:row>8</xdr:row>
                <xdr:rowOff>15240</xdr:rowOff>
              </to>
            </anchor>
          </objectPr>
        </oleObject>
      </mc:Choice>
      <mc:Fallback>
        <oleObject progId="Equation.Ribbit" shapeId="2049"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dimension ref="A1:Q210"/>
  <sheetViews>
    <sheetView tabSelected="1" workbookViewId="0">
      <selection activeCell="D9" sqref="D9"/>
    </sheetView>
  </sheetViews>
  <sheetFormatPr defaultRowHeight="14.4" x14ac:dyDescent="0.3"/>
  <cols>
    <col min="16" max="16" width="12" customWidth="1"/>
  </cols>
  <sheetData>
    <row r="1" spans="1:17" ht="21" x14ac:dyDescent="0.4">
      <c r="A1" s="2"/>
      <c r="B1" s="2"/>
    </row>
    <row r="2" spans="1:17" ht="21" x14ac:dyDescent="0.4">
      <c r="A2" s="3" t="s">
        <v>12</v>
      </c>
      <c r="B2" s="2">
        <v>2</v>
      </c>
    </row>
    <row r="3" spans="1:17" ht="21" x14ac:dyDescent="0.4">
      <c r="A3" s="2" t="s">
        <v>20</v>
      </c>
      <c r="B3" s="2">
        <v>-3</v>
      </c>
      <c r="L3" t="s">
        <v>28</v>
      </c>
    </row>
    <row r="4" spans="1:17" ht="21" x14ac:dyDescent="0.4">
      <c r="A4" s="4" t="s">
        <v>4</v>
      </c>
      <c r="B4" s="2">
        <v>1</v>
      </c>
    </row>
    <row r="10" spans="1:17" x14ac:dyDescent="0.3">
      <c r="B10" t="s">
        <v>2</v>
      </c>
      <c r="C10" s="1" t="s">
        <v>5</v>
      </c>
      <c r="D10" t="s">
        <v>3</v>
      </c>
      <c r="G10" s="5" t="s">
        <v>24</v>
      </c>
      <c r="H10" s="5"/>
      <c r="I10" s="5"/>
      <c r="J10" s="5"/>
      <c r="K10" s="5"/>
      <c r="O10" t="s">
        <v>14</v>
      </c>
    </row>
    <row r="11" spans="1:17" x14ac:dyDescent="0.3">
      <c r="A11">
        <v>1</v>
      </c>
      <c r="B11">
        <f ca="1">RAND()</f>
        <v>0.20672523636471407</v>
      </c>
      <c r="C11">
        <f ca="1">NORMINV(RAND(),0,1)</f>
        <v>-0.10822014207368959</v>
      </c>
      <c r="D11">
        <f ca="1">B$2+B$3*B11+C11*B$4</f>
        <v>1.2716041488321681</v>
      </c>
      <c r="G11" t="s">
        <v>6</v>
      </c>
      <c r="H11">
        <f ca="1">AVERAGE(C11:C60)</f>
        <v>0.13327285817668211</v>
      </c>
      <c r="J11" t="s">
        <v>10</v>
      </c>
      <c r="K11">
        <f ca="1">AVERAGE(B11:B60)</f>
        <v>0.49119540042642185</v>
      </c>
      <c r="O11" t="s">
        <v>16</v>
      </c>
      <c r="P11" t="s">
        <v>7</v>
      </c>
    </row>
    <row r="12" spans="1:17" x14ac:dyDescent="0.3">
      <c r="A12">
        <v>2</v>
      </c>
      <c r="B12">
        <f t="shared" ref="B12:B75" ca="1" si="0">RAND()</f>
        <v>0.19090251939089919</v>
      </c>
      <c r="C12">
        <f t="shared" ref="C12:C75" ca="1" si="1">NORMINV(RAND(),0,1)</f>
        <v>-0.44794651092417692</v>
      </c>
      <c r="D12">
        <f t="shared" ref="D12:D59" ca="1" si="2">B$2+B$3*B12+C12*B$4</f>
        <v>0.97934593090312538</v>
      </c>
      <c r="G12" t="s">
        <v>9</v>
      </c>
      <c r="H12">
        <f ca="1">STDEV(C11:C60)</f>
        <v>1.1129659638897529</v>
      </c>
      <c r="J12" t="s">
        <v>0</v>
      </c>
      <c r="K12">
        <f ca="1">INTERCEPT(D11:D60,B11:B60)</f>
        <v>2.2011771242435212</v>
      </c>
      <c r="O12">
        <f t="array" aca="1" ref="O12:P16" ca="1">LINEST(D11:D60,B11:B60,1,1)</f>
        <v>-3.1382428785120724</v>
      </c>
      <c r="P12">
        <f ca="1"/>
        <v>2.2011771242435207</v>
      </c>
    </row>
    <row r="13" spans="1:17" x14ac:dyDescent="0.3">
      <c r="A13">
        <v>3</v>
      </c>
      <c r="B13">
        <f t="shared" ca="1" si="0"/>
        <v>0.99975550577800909</v>
      </c>
      <c r="C13">
        <f t="shared" ca="1" si="1"/>
        <v>-0.18613889559253255</v>
      </c>
      <c r="D13">
        <f t="shared" ca="1" si="2"/>
        <v>-1.1854054129265597</v>
      </c>
      <c r="J13" t="s">
        <v>1</v>
      </c>
      <c r="K13">
        <f ca="1">SLOPE(D11:D60,B11:B60)</f>
        <v>-3.1382428785120733</v>
      </c>
      <c r="N13" t="s">
        <v>18</v>
      </c>
      <c r="O13">
        <f ca="1"/>
        <v>0.52112607517969689</v>
      </c>
      <c r="P13">
        <f ca="1"/>
        <v>0.30129060218147968</v>
      </c>
      <c r="Q13" t="s">
        <v>17</v>
      </c>
    </row>
    <row r="14" spans="1:17" x14ac:dyDescent="0.3">
      <c r="A14">
        <v>4</v>
      </c>
      <c r="B14">
        <f t="shared" ca="1" si="0"/>
        <v>0.36649981919895125</v>
      </c>
      <c r="C14">
        <f t="shared" ca="1" si="1"/>
        <v>0.56833249694408827</v>
      </c>
      <c r="D14">
        <f t="shared" ca="1" si="2"/>
        <v>1.4688330393472344</v>
      </c>
      <c r="J14" t="s">
        <v>13</v>
      </c>
      <c r="K14">
        <f ca="1">STEYX(D11:D60,B11:B60)</f>
        <v>1.1236761981337868</v>
      </c>
      <c r="N14" t="s">
        <v>15</v>
      </c>
      <c r="O14">
        <f ca="1"/>
        <v>0.43036837529041838</v>
      </c>
      <c r="P14">
        <f ca="1"/>
        <v>1.1236761981337868</v>
      </c>
      <c r="Q14" t="s">
        <v>8</v>
      </c>
    </row>
    <row r="15" spans="1:17" x14ac:dyDescent="0.3">
      <c r="A15">
        <v>5</v>
      </c>
      <c r="B15">
        <f t="shared" ca="1" si="0"/>
        <v>0.79402716047565314</v>
      </c>
      <c r="C15">
        <f t="shared" ca="1" si="1"/>
        <v>-1.0364914806930259</v>
      </c>
      <c r="D15">
        <f t="shared" ca="1" si="2"/>
        <v>-1.4185729621199854</v>
      </c>
      <c r="G15" t="s">
        <v>11</v>
      </c>
      <c r="J15" t="s">
        <v>13</v>
      </c>
      <c r="K15">
        <f t="array" aca="1" ref="K15" ca="1">SQRT(SUMSQ(D11:D60-K$12-K$13*B11:B60)/48)</f>
        <v>1.1236761981337871</v>
      </c>
      <c r="O15">
        <f ca="1"/>
        <v>36.264984452841958</v>
      </c>
      <c r="P15">
        <f ca="1"/>
        <v>48</v>
      </c>
      <c r="Q15" t="s">
        <v>19</v>
      </c>
    </row>
    <row r="16" spans="1:17" x14ac:dyDescent="0.3">
      <c r="A16">
        <v>6</v>
      </c>
      <c r="B16">
        <f t="shared" ca="1" si="0"/>
        <v>0.10855633568076473</v>
      </c>
      <c r="C16">
        <f t="shared" ca="1" si="1"/>
        <v>-1.8201743444759337</v>
      </c>
      <c r="D16">
        <f t="shared" ca="1" si="2"/>
        <v>-0.14584335151822803</v>
      </c>
      <c r="G16" t="str">
        <f>"y="&amp;TEXT(B3," #,## ")&amp;"*x"&amp;IF(B2&gt;0,"  +","  ")&amp;TEXT(B2," #,## ")</f>
        <v xml:space="preserve">y=- 3 *x  + 2 </v>
      </c>
      <c r="O16">
        <f ca="1"/>
        <v>45.789917279032252</v>
      </c>
      <c r="P16">
        <f ca="1"/>
        <v>60.607113516115277</v>
      </c>
    </row>
    <row r="17" spans="1:16" x14ac:dyDescent="0.3">
      <c r="A17">
        <v>7</v>
      </c>
      <c r="B17">
        <f t="shared" ca="1" si="0"/>
        <v>0.41260270336674798</v>
      </c>
      <c r="C17">
        <f t="shared" ca="1" si="1"/>
        <v>-0.55709275315807183</v>
      </c>
      <c r="D17">
        <f t="shared" ca="1" si="2"/>
        <v>0.20509913674168434</v>
      </c>
    </row>
    <row r="18" spans="1:16" x14ac:dyDescent="0.3">
      <c r="A18">
        <v>8</v>
      </c>
      <c r="B18">
        <f t="shared" ca="1" si="0"/>
        <v>0.26868962890944459</v>
      </c>
      <c r="C18">
        <f t="shared" ca="1" si="1"/>
        <v>0.54924137098356507</v>
      </c>
      <c r="D18">
        <f t="shared" ca="1" si="2"/>
        <v>1.7431724842552314</v>
      </c>
    </row>
    <row r="19" spans="1:16" x14ac:dyDescent="0.3">
      <c r="A19">
        <v>9</v>
      </c>
      <c r="B19">
        <f t="shared" ca="1" si="0"/>
        <v>0.59945269036433757</v>
      </c>
      <c r="C19">
        <f t="shared" ca="1" si="1"/>
        <v>0.19504479215024462</v>
      </c>
      <c r="D19">
        <f t="shared" ca="1" si="2"/>
        <v>0.39668672105723191</v>
      </c>
    </row>
    <row r="20" spans="1:16" x14ac:dyDescent="0.3">
      <c r="A20">
        <v>10</v>
      </c>
      <c r="B20">
        <f t="shared" ca="1" si="0"/>
        <v>0.27718071838673231</v>
      </c>
      <c r="C20">
        <f t="shared" ca="1" si="1"/>
        <v>-0.40097775245379247</v>
      </c>
      <c r="D20">
        <f t="shared" ca="1" si="2"/>
        <v>0.76748009238601056</v>
      </c>
    </row>
    <row r="21" spans="1:16" x14ac:dyDescent="0.3">
      <c r="A21">
        <v>11</v>
      </c>
      <c r="B21">
        <f t="shared" ca="1" si="0"/>
        <v>0.49112038994101814</v>
      </c>
      <c r="C21">
        <f t="shared" ca="1" si="1"/>
        <v>0.59591350996402359</v>
      </c>
      <c r="D21">
        <f t="shared" ca="1" si="2"/>
        <v>1.1225523401409692</v>
      </c>
      <c r="N21" t="s">
        <v>21</v>
      </c>
      <c r="O21">
        <f ca="1">MIN(D$11:D$60)</f>
        <v>-2.9135329961409813</v>
      </c>
    </row>
    <row r="22" spans="1:16" x14ac:dyDescent="0.3">
      <c r="A22">
        <v>12</v>
      </c>
      <c r="B22">
        <f t="shared" ca="1" si="0"/>
        <v>0.51491392753322829</v>
      </c>
      <c r="C22">
        <f t="shared" ca="1" si="1"/>
        <v>-0.1257329013696844</v>
      </c>
      <c r="D22">
        <f t="shared" ca="1" si="2"/>
        <v>0.32952531603063084</v>
      </c>
      <c r="N22" t="s">
        <v>22</v>
      </c>
      <c r="O22">
        <f ca="1">MAX(D11:D60)</f>
        <v>3.9964277228935243</v>
      </c>
    </row>
    <row r="23" spans="1:16" x14ac:dyDescent="0.3">
      <c r="A23">
        <v>13</v>
      </c>
      <c r="B23">
        <f t="shared" ca="1" si="0"/>
        <v>0.66905881755521479</v>
      </c>
      <c r="C23">
        <f t="shared" ca="1" si="1"/>
        <v>-0.75595667715895276</v>
      </c>
      <c r="D23">
        <f t="shared" ca="1" si="2"/>
        <v>-0.76313312982459713</v>
      </c>
      <c r="N23" t="s">
        <v>23</v>
      </c>
      <c r="O23">
        <f ca="1">(O22-O21)/9</f>
        <v>0.76777341322605619</v>
      </c>
    </row>
    <row r="24" spans="1:16" x14ac:dyDescent="0.3">
      <c r="A24">
        <v>14</v>
      </c>
      <c r="B24">
        <f t="shared" ca="1" si="0"/>
        <v>0.63091633431134464</v>
      </c>
      <c r="C24">
        <f t="shared" ca="1" si="1"/>
        <v>-0.38132179177346154</v>
      </c>
      <c r="D24">
        <f t="shared" ca="1" si="2"/>
        <v>-0.27407079470749546</v>
      </c>
      <c r="N24">
        <f ca="1">O21</f>
        <v>-2.9135329961409813</v>
      </c>
      <c r="O24" t="s">
        <v>26</v>
      </c>
      <c r="P24" t="s">
        <v>27</v>
      </c>
    </row>
    <row r="25" spans="1:16" x14ac:dyDescent="0.3">
      <c r="A25">
        <v>15</v>
      </c>
      <c r="B25">
        <f t="shared" ca="1" si="0"/>
        <v>0.86720882833569135</v>
      </c>
      <c r="C25">
        <f t="shared" ca="1" si="1"/>
        <v>-0.30545090849809248</v>
      </c>
      <c r="D25">
        <f t="shared" ca="1" si="2"/>
        <v>-0.90707739350516658</v>
      </c>
      <c r="M25">
        <v>1</v>
      </c>
      <c r="N25">
        <f ca="1">O$21+O$23*M25</f>
        <v>-2.1457595829149252</v>
      </c>
      <c r="O25">
        <f t="array" aca="1" ref="O25:O33" ca="1">FREQUENCY(D11:D60,N25:N33)</f>
        <v>1</v>
      </c>
      <c r="P25" t="str">
        <f ca="1">"("&amp;ROUND(N24,2)&amp;" "&amp;ROUND(N25,2)&amp;"]"</f>
        <v>(-2.91 -2.15]</v>
      </c>
    </row>
    <row r="26" spans="1:16" x14ac:dyDescent="0.3">
      <c r="A26">
        <v>16</v>
      </c>
      <c r="B26">
        <f t="shared" ca="1" si="0"/>
        <v>9.0070212432554642E-2</v>
      </c>
      <c r="C26">
        <f t="shared" ca="1" si="1"/>
        <v>2.2666383601911884</v>
      </c>
      <c r="D26">
        <f t="shared" ca="1" si="2"/>
        <v>3.9964277228935243</v>
      </c>
      <c r="M26">
        <v>2</v>
      </c>
      <c r="N26">
        <f t="shared" ref="N26:N33" ca="1" si="3">O$21+O$23*M26</f>
        <v>-1.3779861696888689</v>
      </c>
      <c r="O26">
        <f ca="1"/>
        <v>3</v>
      </c>
      <c r="P26" t="str">
        <f t="shared" ref="P26:P33" ca="1" si="4">"("&amp;ROUND(N25,2)&amp;" "&amp;ROUND(N26,2)&amp;"]"</f>
        <v>(-2.15 -1.38]</v>
      </c>
    </row>
    <row r="27" spans="1:16" x14ac:dyDescent="0.3">
      <c r="A27">
        <v>17</v>
      </c>
      <c r="B27">
        <f t="shared" ca="1" si="0"/>
        <v>0.99586930424963549</v>
      </c>
      <c r="C27">
        <f t="shared" ca="1" si="1"/>
        <v>1.3247413648385398</v>
      </c>
      <c r="D27">
        <f t="shared" ca="1" si="2"/>
        <v>0.33713345208963341</v>
      </c>
      <c r="M27">
        <v>3</v>
      </c>
      <c r="N27">
        <f t="shared" ca="1" si="3"/>
        <v>-0.61021275646281259</v>
      </c>
      <c r="O27">
        <f ca="1"/>
        <v>6</v>
      </c>
      <c r="P27" t="str">
        <f t="shared" ca="1" si="4"/>
        <v>(-1.38 -0.61]</v>
      </c>
    </row>
    <row r="28" spans="1:16" x14ac:dyDescent="0.3">
      <c r="A28">
        <v>18</v>
      </c>
      <c r="B28">
        <f t="shared" ca="1" si="0"/>
        <v>0.89431783178665425</v>
      </c>
      <c r="C28">
        <f t="shared" ca="1" si="1"/>
        <v>0.32503293648952203</v>
      </c>
      <c r="D28">
        <f t="shared" ca="1" si="2"/>
        <v>-0.35792055887044072</v>
      </c>
      <c r="M28">
        <v>4</v>
      </c>
      <c r="N28">
        <f t="shared" ca="1" si="3"/>
        <v>0.15756065676324349</v>
      </c>
      <c r="O28">
        <f ca="1"/>
        <v>7</v>
      </c>
      <c r="P28" t="str">
        <f t="shared" ca="1" si="4"/>
        <v>(-0.61 0.16]</v>
      </c>
    </row>
    <row r="29" spans="1:16" x14ac:dyDescent="0.3">
      <c r="A29">
        <v>19</v>
      </c>
      <c r="B29">
        <f t="shared" ca="1" si="0"/>
        <v>0.15402241204348655</v>
      </c>
      <c r="C29">
        <f t="shared" ca="1" si="1"/>
        <v>-0.9094902494510827</v>
      </c>
      <c r="D29">
        <f t="shared" ca="1" si="2"/>
        <v>0.62844251441845767</v>
      </c>
      <c r="M29">
        <v>5</v>
      </c>
      <c r="N29">
        <f t="shared" ca="1" si="3"/>
        <v>0.92533406998929957</v>
      </c>
      <c r="O29">
        <f ca="1"/>
        <v>14</v>
      </c>
      <c r="P29" t="str">
        <f t="shared" ca="1" si="4"/>
        <v>(0.16 0.93]</v>
      </c>
    </row>
    <row r="30" spans="1:16" x14ac:dyDescent="0.3">
      <c r="A30">
        <v>20</v>
      </c>
      <c r="B30">
        <f t="shared" ca="1" si="0"/>
        <v>0.60444447809414126</v>
      </c>
      <c r="C30">
        <f t="shared" ca="1" si="1"/>
        <v>3.6083761050965868</v>
      </c>
      <c r="D30">
        <f t="shared" ca="1" si="2"/>
        <v>3.7950426708141629</v>
      </c>
      <c r="M30">
        <v>6</v>
      </c>
      <c r="N30">
        <f t="shared" ca="1" si="3"/>
        <v>1.6931074832153561</v>
      </c>
      <c r="O30">
        <f ca="1"/>
        <v>8</v>
      </c>
      <c r="P30" t="str">
        <f t="shared" ca="1" si="4"/>
        <v>(0.93 1.69]</v>
      </c>
    </row>
    <row r="31" spans="1:16" x14ac:dyDescent="0.3">
      <c r="A31">
        <v>21</v>
      </c>
      <c r="B31">
        <f t="shared" ca="1" si="0"/>
        <v>0.68703407308387177</v>
      </c>
      <c r="C31">
        <f t="shared" ca="1" si="1"/>
        <v>0.97571824799298024</v>
      </c>
      <c r="D31">
        <f t="shared" ca="1" si="2"/>
        <v>0.91461602874136516</v>
      </c>
      <c r="M31">
        <v>7</v>
      </c>
      <c r="N31">
        <f t="shared" ca="1" si="3"/>
        <v>2.4608808964414122</v>
      </c>
      <c r="O31">
        <f ca="1"/>
        <v>5</v>
      </c>
      <c r="P31" t="str">
        <f t="shared" ca="1" si="4"/>
        <v>(1.69 2.46]</v>
      </c>
    </row>
    <row r="32" spans="1:16" x14ac:dyDescent="0.3">
      <c r="A32">
        <v>22</v>
      </c>
      <c r="B32">
        <f t="shared" ca="1" si="0"/>
        <v>0.39436832437689362</v>
      </c>
      <c r="C32">
        <f t="shared" ca="1" si="1"/>
        <v>-1.5187710190960391</v>
      </c>
      <c r="D32">
        <f t="shared" ca="1" si="2"/>
        <v>-0.70187599222671992</v>
      </c>
      <c r="M32">
        <v>8</v>
      </c>
      <c r="N32">
        <f t="shared" ca="1" si="3"/>
        <v>3.2286543096674682</v>
      </c>
      <c r="O32">
        <f ca="1"/>
        <v>3</v>
      </c>
      <c r="P32" t="str">
        <f t="shared" ca="1" si="4"/>
        <v>(2.46 3.23]</v>
      </c>
    </row>
    <row r="33" spans="1:17" x14ac:dyDescent="0.3">
      <c r="A33">
        <v>23</v>
      </c>
      <c r="B33">
        <f t="shared" ca="1" si="0"/>
        <v>0.47259687463831668</v>
      </c>
      <c r="C33">
        <f t="shared" ca="1" si="1"/>
        <v>1.4314584295000385</v>
      </c>
      <c r="D33">
        <f t="shared" ca="1" si="2"/>
        <v>2.0136678055850883</v>
      </c>
      <c r="M33">
        <v>9</v>
      </c>
      <c r="N33">
        <f t="shared" ca="1" si="3"/>
        <v>3.9964277228935243</v>
      </c>
      <c r="O33">
        <f ca="1"/>
        <v>3</v>
      </c>
      <c r="P33" t="str">
        <f t="shared" ca="1" si="4"/>
        <v>(3.23 4]</v>
      </c>
    </row>
    <row r="34" spans="1:17" x14ac:dyDescent="0.3">
      <c r="A34">
        <v>24</v>
      </c>
      <c r="B34">
        <f t="shared" ca="1" si="0"/>
        <v>0.34218796647733196</v>
      </c>
      <c r="C34">
        <f t="shared" ca="1" si="1"/>
        <v>-0.65540868027772858</v>
      </c>
      <c r="D34">
        <f t="shared" ca="1" si="2"/>
        <v>0.31802742029027553</v>
      </c>
      <c r="N34" s="7"/>
    </row>
    <row r="35" spans="1:17" x14ac:dyDescent="0.3">
      <c r="A35">
        <v>25</v>
      </c>
      <c r="B35">
        <f t="shared" ca="1" si="0"/>
        <v>0.15300922242346982</v>
      </c>
      <c r="C35">
        <f t="shared" ca="1" si="1"/>
        <v>-0.12275489644694011</v>
      </c>
      <c r="D35">
        <f t="shared" ca="1" si="2"/>
        <v>1.4182174362826505</v>
      </c>
    </row>
    <row r="36" spans="1:17" x14ac:dyDescent="0.3">
      <c r="A36">
        <v>26</v>
      </c>
      <c r="B36">
        <f t="shared" ca="1" si="0"/>
        <v>4.1955726360587753E-2</v>
      </c>
      <c r="C36">
        <f t="shared" ca="1" si="1"/>
        <v>1.0497684200868682</v>
      </c>
      <c r="D36">
        <f t="shared" ca="1" si="2"/>
        <v>2.9239012410051051</v>
      </c>
    </row>
    <row r="37" spans="1:17" x14ac:dyDescent="0.3">
      <c r="A37">
        <v>27</v>
      </c>
      <c r="B37">
        <f t="shared" ca="1" si="0"/>
        <v>0.14631926917705218</v>
      </c>
      <c r="C37">
        <f t="shared" ca="1" si="1"/>
        <v>1.7736872819565921</v>
      </c>
      <c r="D37">
        <f t="shared" ca="1" si="2"/>
        <v>3.3347294744254357</v>
      </c>
    </row>
    <row r="38" spans="1:17" x14ac:dyDescent="0.3">
      <c r="A38">
        <v>28</v>
      </c>
      <c r="B38">
        <f t="shared" ca="1" si="0"/>
        <v>0.97566186893642182</v>
      </c>
      <c r="C38">
        <f t="shared" ca="1" si="1"/>
        <v>-0.40220934878367171</v>
      </c>
      <c r="D38">
        <f t="shared" ca="1" si="2"/>
        <v>-1.329194955592937</v>
      </c>
    </row>
    <row r="39" spans="1:17" x14ac:dyDescent="0.3">
      <c r="A39">
        <v>29</v>
      </c>
      <c r="B39">
        <f t="shared" ca="1" si="0"/>
        <v>0.50635574938587469</v>
      </c>
      <c r="C39">
        <f t="shared" ca="1" si="1"/>
        <v>5.9525677022215381E-2</v>
      </c>
      <c r="D39">
        <f t="shared" ca="1" si="2"/>
        <v>0.54045842886459139</v>
      </c>
    </row>
    <row r="40" spans="1:17" x14ac:dyDescent="0.3">
      <c r="A40">
        <v>30</v>
      </c>
      <c r="B40">
        <f t="shared" ca="1" si="0"/>
        <v>0.99225511485006823</v>
      </c>
      <c r="C40">
        <f t="shared" ca="1" si="1"/>
        <v>-1.9367676515907768</v>
      </c>
      <c r="D40">
        <f t="shared" ca="1" si="2"/>
        <v>-2.9135329961409813</v>
      </c>
    </row>
    <row r="41" spans="1:17" x14ac:dyDescent="0.3">
      <c r="A41">
        <v>31</v>
      </c>
      <c r="B41">
        <f t="shared" ca="1" si="0"/>
        <v>0.35211819430933</v>
      </c>
      <c r="C41">
        <f t="shared" ca="1" si="1"/>
        <v>-1.1216977043481997</v>
      </c>
      <c r="D41">
        <f t="shared" ca="1" si="2"/>
        <v>-0.17805228727618982</v>
      </c>
    </row>
    <row r="42" spans="1:17" x14ac:dyDescent="0.3">
      <c r="A42">
        <v>32</v>
      </c>
      <c r="B42">
        <f t="shared" ca="1" si="0"/>
        <v>0.65904112559971162</v>
      </c>
      <c r="C42">
        <f t="shared" ca="1" si="1"/>
        <v>0.74137952721397948</v>
      </c>
      <c r="D42">
        <f t="shared" ca="1" si="2"/>
        <v>0.76425615041484474</v>
      </c>
    </row>
    <row r="43" spans="1:17" x14ac:dyDescent="0.3">
      <c r="A43">
        <v>33</v>
      </c>
      <c r="B43">
        <f t="shared" ca="1" si="0"/>
        <v>0.59876199086773096</v>
      </c>
      <c r="C43">
        <f t="shared" ca="1" si="1"/>
        <v>1.4122271713040464</v>
      </c>
      <c r="D43">
        <f t="shared" ca="1" si="2"/>
        <v>1.6159411987008536</v>
      </c>
    </row>
    <row r="44" spans="1:17" x14ac:dyDescent="0.3">
      <c r="A44">
        <v>34</v>
      </c>
      <c r="B44">
        <f t="shared" ca="1" si="0"/>
        <v>0.93276193530746776</v>
      </c>
      <c r="C44">
        <f t="shared" ca="1" si="1"/>
        <v>7.4008342082351575E-2</v>
      </c>
      <c r="D44">
        <f t="shared" ca="1" si="2"/>
        <v>-0.72427746384005176</v>
      </c>
      <c r="G44" s="5" t="s">
        <v>25</v>
      </c>
      <c r="H44" s="5"/>
      <c r="I44" s="5"/>
      <c r="J44" s="5"/>
      <c r="K44" s="5"/>
      <c r="O44" t="s">
        <v>14</v>
      </c>
    </row>
    <row r="45" spans="1:17" x14ac:dyDescent="0.3">
      <c r="A45">
        <v>35</v>
      </c>
      <c r="B45">
        <f t="shared" ca="1" si="0"/>
        <v>0.37863340614169372</v>
      </c>
      <c r="C45">
        <f t="shared" ca="1" si="1"/>
        <v>0.72902016836581762</v>
      </c>
      <c r="D45">
        <f t="shared" ca="1" si="2"/>
        <v>1.5931199499407365</v>
      </c>
      <c r="G45" t="s">
        <v>6</v>
      </c>
      <c r="H45">
        <f ca="1">AVERAGE(C11:C210)</f>
        <v>-6.8067613168423732E-2</v>
      </c>
      <c r="J45" t="s">
        <v>10</v>
      </c>
      <c r="K45">
        <f ca="1">AVERAGE(X)</f>
        <v>0.49634510936831933</v>
      </c>
      <c r="O45" t="s">
        <v>16</v>
      </c>
      <c r="P45" t="s">
        <v>7</v>
      </c>
    </row>
    <row r="46" spans="1:17" x14ac:dyDescent="0.3">
      <c r="A46">
        <v>36</v>
      </c>
      <c r="B46">
        <f t="shared" ca="1" si="0"/>
        <v>3.06600311128995E-2</v>
      </c>
      <c r="C46">
        <f t="shared" ca="1" si="1"/>
        <v>-0.15164380085848916</v>
      </c>
      <c r="D46">
        <f t="shared" ca="1" si="2"/>
        <v>1.7563761058028122</v>
      </c>
      <c r="G46" t="s">
        <v>9</v>
      </c>
      <c r="H46">
        <f ca="1">STDEV(C11:C210)</f>
        <v>0.99293696500143958</v>
      </c>
      <c r="J46" t="s">
        <v>0</v>
      </c>
      <c r="K46">
        <f ca="1">INTERCEPT(y,X)</f>
        <v>1.9253917592037819</v>
      </c>
      <c r="O46">
        <f t="array" aca="1" ref="O46:P50" ca="1">LINEST(y,X,1,1)</f>
        <v>-2.9868224195134729</v>
      </c>
      <c r="P46">
        <f ca="1"/>
        <v>1.9253917592037806</v>
      </c>
    </row>
    <row r="47" spans="1:17" x14ac:dyDescent="0.3">
      <c r="A47">
        <v>37</v>
      </c>
      <c r="B47">
        <f t="shared" ca="1" si="0"/>
        <v>0.13082576015105207</v>
      </c>
      <c r="C47">
        <f t="shared" ca="1" si="1"/>
        <v>0.98701361448407698</v>
      </c>
      <c r="D47">
        <f t="shared" ca="1" si="2"/>
        <v>2.5945363340309209</v>
      </c>
      <c r="J47" t="s">
        <v>1</v>
      </c>
      <c r="K47">
        <f ca="1">SLOPE(y,X)</f>
        <v>-2.9868224195134752</v>
      </c>
      <c r="N47" t="s">
        <v>18</v>
      </c>
      <c r="O47">
        <f ca="1"/>
        <v>0.24030169734640547</v>
      </c>
      <c r="P47">
        <f ca="1"/>
        <v>0.1384932756240527</v>
      </c>
      <c r="Q47" t="s">
        <v>17</v>
      </c>
    </row>
    <row r="48" spans="1:17" x14ac:dyDescent="0.3">
      <c r="A48">
        <v>38</v>
      </c>
      <c r="B48">
        <f t="shared" ca="1" si="0"/>
        <v>0.70293951240793073</v>
      </c>
      <c r="C48">
        <f t="shared" ca="1" si="1"/>
        <v>0.91806119590558533</v>
      </c>
      <c r="D48">
        <f t="shared" ca="1" si="2"/>
        <v>0.80924265868179335</v>
      </c>
      <c r="J48" t="s">
        <v>13</v>
      </c>
      <c r="K48">
        <f ca="1">STEYX(y,X)</f>
        <v>0.99543366446577897</v>
      </c>
      <c r="N48" t="s">
        <v>15</v>
      </c>
      <c r="O48">
        <f ca="1"/>
        <v>0.43828463262445072</v>
      </c>
      <c r="P48">
        <f ca="1"/>
        <v>0.99543366446577874</v>
      </c>
      <c r="Q48" t="s">
        <v>8</v>
      </c>
    </row>
    <row r="49" spans="1:17" x14ac:dyDescent="0.3">
      <c r="A49">
        <v>39</v>
      </c>
      <c r="B49">
        <f t="shared" ca="1" si="0"/>
        <v>0.96322842405688969</v>
      </c>
      <c r="C49">
        <f t="shared" ca="1" si="1"/>
        <v>1.3018182450070634</v>
      </c>
      <c r="D49">
        <f t="shared" ca="1" si="2"/>
        <v>0.41213297283639427</v>
      </c>
      <c r="G49" t="s">
        <v>11</v>
      </c>
      <c r="J49" t="s">
        <v>13</v>
      </c>
      <c r="K49">
        <f t="array" aca="1" ref="K49" ca="1">SQRT(SUMSQ(y-K$46-K$47*X)/198)</f>
        <v>0.99543366446577897</v>
      </c>
      <c r="O49">
        <f ca="1"/>
        <v>154.49169152180593</v>
      </c>
      <c r="P49">
        <f ca="1"/>
        <v>198</v>
      </c>
      <c r="Q49" t="s">
        <v>19</v>
      </c>
    </row>
    <row r="50" spans="1:17" x14ac:dyDescent="0.3">
      <c r="A50">
        <v>40</v>
      </c>
      <c r="B50">
        <f t="shared" ca="1" si="0"/>
        <v>0.81655630320148542</v>
      </c>
      <c r="C50">
        <f t="shared" ca="1" si="1"/>
        <v>-1.5872169156771974</v>
      </c>
      <c r="D50">
        <f t="shared" ca="1" si="2"/>
        <v>-2.0368858252816535</v>
      </c>
      <c r="G50" t="str">
        <f>G16</f>
        <v xml:space="preserve">y=- 3 *x  + 2 </v>
      </c>
      <c r="O50">
        <f ca="1"/>
        <v>153.08399109150903</v>
      </c>
      <c r="P50">
        <f ca="1"/>
        <v>196.19585970965019</v>
      </c>
    </row>
    <row r="51" spans="1:17" x14ac:dyDescent="0.3">
      <c r="A51">
        <v>41</v>
      </c>
      <c r="B51">
        <f t="shared" ca="1" si="0"/>
        <v>0.50919738902600897</v>
      </c>
      <c r="C51">
        <f t="shared" ca="1" si="1"/>
        <v>0.73197027918111846</v>
      </c>
      <c r="D51">
        <f t="shared" ca="1" si="2"/>
        <v>1.2043781121030916</v>
      </c>
    </row>
    <row r="52" spans="1:17" x14ac:dyDescent="0.3">
      <c r="A52">
        <v>42</v>
      </c>
      <c r="B52">
        <f t="shared" ca="1" si="0"/>
        <v>0.79035204366112688</v>
      </c>
      <c r="C52">
        <f t="shared" ca="1" si="1"/>
        <v>0.69077088929362063</v>
      </c>
      <c r="D52">
        <f t="shared" ca="1" si="2"/>
        <v>0.31971475831023977</v>
      </c>
    </row>
    <row r="53" spans="1:17" x14ac:dyDescent="0.3">
      <c r="A53">
        <v>43</v>
      </c>
      <c r="B53">
        <f t="shared" ca="1" si="0"/>
        <v>0.34184218097544494</v>
      </c>
      <c r="C53">
        <f t="shared" ca="1" si="1"/>
        <v>-0.209297305702211</v>
      </c>
      <c r="D53">
        <f t="shared" ca="1" si="2"/>
        <v>0.76517615137145434</v>
      </c>
    </row>
    <row r="54" spans="1:17" x14ac:dyDescent="0.3">
      <c r="A54">
        <v>44</v>
      </c>
      <c r="B54">
        <f t="shared" ca="1" si="0"/>
        <v>0.51949668191679232</v>
      </c>
      <c r="C54">
        <f t="shared" ca="1" si="1"/>
        <v>-0.70403224754350757</v>
      </c>
      <c r="D54">
        <f t="shared" ca="1" si="2"/>
        <v>-0.26252229329388455</v>
      </c>
    </row>
    <row r="55" spans="1:17" x14ac:dyDescent="0.3">
      <c r="A55">
        <v>45</v>
      </c>
      <c r="B55">
        <f t="shared" ca="1" si="0"/>
        <v>0.82692874206227995</v>
      </c>
      <c r="C55">
        <f t="shared" ca="1" si="1"/>
        <v>0.34566366939692228</v>
      </c>
      <c r="D55">
        <f t="shared" ca="1" si="2"/>
        <v>-0.1351225567899178</v>
      </c>
      <c r="N55" t="s">
        <v>21</v>
      </c>
      <c r="O55">
        <f ca="1">MIN(y)</f>
        <v>-2.9135329961409813</v>
      </c>
    </row>
    <row r="56" spans="1:17" x14ac:dyDescent="0.3">
      <c r="A56">
        <v>46</v>
      </c>
      <c r="B56">
        <f t="shared" ca="1" si="0"/>
        <v>3.9313703955082158E-2</v>
      </c>
      <c r="C56">
        <f t="shared" ca="1" si="1"/>
        <v>-1.9912329819797006</v>
      </c>
      <c r="D56">
        <f t="shared" ca="1" si="2"/>
        <v>-0.10917409384494703</v>
      </c>
      <c r="N56" t="s">
        <v>22</v>
      </c>
      <c r="O56">
        <f ca="1">MAX(y)</f>
        <v>3.9964277228935243</v>
      </c>
    </row>
    <row r="57" spans="1:17" x14ac:dyDescent="0.3">
      <c r="A57">
        <v>47</v>
      </c>
      <c r="B57">
        <f t="shared" ca="1" si="0"/>
        <v>0.11748515013498151</v>
      </c>
      <c r="C57">
        <f t="shared" ca="1" si="1"/>
        <v>1.5044286208336783</v>
      </c>
      <c r="D57">
        <f t="shared" ca="1" si="2"/>
        <v>3.1519731704287342</v>
      </c>
      <c r="N57" t="s">
        <v>23</v>
      </c>
      <c r="O57">
        <f ca="1">(O56-O55)/9</f>
        <v>0.76777341322605619</v>
      </c>
    </row>
    <row r="58" spans="1:17" x14ac:dyDescent="0.3">
      <c r="A58">
        <v>48</v>
      </c>
      <c r="B58">
        <f t="shared" ca="1" si="0"/>
        <v>0.14205092845201883</v>
      </c>
      <c r="C58">
        <f t="shared" ca="1" si="1"/>
        <v>0.79346058791304663</v>
      </c>
      <c r="D58">
        <f t="shared" ca="1" si="2"/>
        <v>2.36730780255699</v>
      </c>
      <c r="N58">
        <f ca="1">O55</f>
        <v>-2.9135329961409813</v>
      </c>
      <c r="O58" t="s">
        <v>26</v>
      </c>
      <c r="P58" t="s">
        <v>27</v>
      </c>
    </row>
    <row r="59" spans="1:17" x14ac:dyDescent="0.3">
      <c r="A59">
        <v>49</v>
      </c>
      <c r="B59">
        <f t="shared" ca="1" si="0"/>
        <v>5.3911312853282101E-2</v>
      </c>
      <c r="C59">
        <f t="shared" ca="1" si="1"/>
        <v>0.11395490433186711</v>
      </c>
      <c r="D59">
        <f t="shared" ca="1" si="2"/>
        <v>1.9522209657720209</v>
      </c>
      <c r="M59">
        <v>1</v>
      </c>
      <c r="N59">
        <f ca="1">O$55+O$57*M59</f>
        <v>-2.1457595829149252</v>
      </c>
      <c r="O59">
        <f t="array" aca="1" ref="O59:O67" ca="1">FREQUENCY(y,N59:N67)</f>
        <v>5</v>
      </c>
      <c r="P59" t="str">
        <f ca="1">"("&amp;ROUND(N58,2)&amp;" "&amp;ROUND(N59,2)&amp;"]"</f>
        <v>(-2.91 -2.15]</v>
      </c>
    </row>
    <row r="60" spans="1:17" x14ac:dyDescent="0.3">
      <c r="A60">
        <v>50</v>
      </c>
      <c r="B60">
        <f t="shared" ca="1" si="0"/>
        <v>0.80558616121877324</v>
      </c>
      <c r="C60">
        <f t="shared" ca="1" si="1"/>
        <v>-0.96758633976856534</v>
      </c>
      <c r="D60">
        <f t="shared" ref="D60:D61" ca="1" si="5">B$2+B$3*B60+C60*B$4</f>
        <v>-1.384344823424885</v>
      </c>
      <c r="M60">
        <v>2</v>
      </c>
      <c r="N60">
        <f t="shared" ref="N60:N67" ca="1" si="6">O$55+O$57*M60</f>
        <v>-1.3779861696888689</v>
      </c>
      <c r="O60">
        <f ca="1"/>
        <v>11</v>
      </c>
      <c r="P60" t="str">
        <f t="shared" ref="P60:P67" ca="1" si="7">"("&amp;ROUND(N59,2)&amp;" "&amp;ROUND(N60,2)&amp;"]"</f>
        <v>(-2.15 -1.38]</v>
      </c>
    </row>
    <row r="61" spans="1:17" x14ac:dyDescent="0.3">
      <c r="A61">
        <v>51</v>
      </c>
      <c r="B61">
        <f t="shared" ca="1" si="0"/>
        <v>0.16903402620266661</v>
      </c>
      <c r="C61">
        <f t="shared" ca="1" si="1"/>
        <v>-1.4492358135883969</v>
      </c>
      <c r="D61">
        <f t="shared" ca="1" si="5"/>
        <v>4.3662107803603245E-2</v>
      </c>
      <c r="M61">
        <v>3</v>
      </c>
      <c r="N61">
        <f t="shared" ca="1" si="6"/>
        <v>-0.61021275646281259</v>
      </c>
      <c r="O61">
        <f ca="1"/>
        <v>29</v>
      </c>
      <c r="P61" t="str">
        <f t="shared" ca="1" si="7"/>
        <v>(-1.38 -0.61]</v>
      </c>
    </row>
    <row r="62" spans="1:17" x14ac:dyDescent="0.3">
      <c r="A62">
        <v>52</v>
      </c>
      <c r="B62">
        <f t="shared" ca="1" si="0"/>
        <v>0.39073724812251998</v>
      </c>
      <c r="C62">
        <f t="shared" ca="1" si="1"/>
        <v>-1.2984676275627698</v>
      </c>
      <c r="D62">
        <f t="shared" ref="D62:D125" ca="1" si="8">B$2+B$3*B62+C62*B$4</f>
        <v>-0.47067937193032972</v>
      </c>
      <c r="M62">
        <v>4</v>
      </c>
      <c r="N62">
        <f t="shared" ca="1" si="6"/>
        <v>0.15756065676324349</v>
      </c>
      <c r="O62">
        <f ca="1"/>
        <v>45</v>
      </c>
      <c r="P62" t="str">
        <f t="shared" ca="1" si="7"/>
        <v>(-0.61 0.16]</v>
      </c>
    </row>
    <row r="63" spans="1:17" x14ac:dyDescent="0.3">
      <c r="A63">
        <v>53</v>
      </c>
      <c r="B63">
        <f t="shared" ca="1" si="0"/>
        <v>0.14921495777639227</v>
      </c>
      <c r="C63">
        <f t="shared" ca="1" si="1"/>
        <v>-0.14885710112533104</v>
      </c>
      <c r="D63">
        <f t="shared" ca="1" si="8"/>
        <v>1.4034980255454921</v>
      </c>
      <c r="M63">
        <v>5</v>
      </c>
      <c r="N63">
        <f t="shared" ca="1" si="6"/>
        <v>0.92533406998929957</v>
      </c>
      <c r="O63">
        <f ca="1"/>
        <v>37</v>
      </c>
      <c r="P63" t="str">
        <f t="shared" ca="1" si="7"/>
        <v>(0.16 0.93]</v>
      </c>
    </row>
    <row r="64" spans="1:17" x14ac:dyDescent="0.3">
      <c r="A64">
        <v>54</v>
      </c>
      <c r="B64">
        <f t="shared" ca="1" si="0"/>
        <v>0.8782236780678897</v>
      </c>
      <c r="C64">
        <f t="shared" ca="1" si="1"/>
        <v>1.4340774226405808</v>
      </c>
      <c r="D64">
        <f t="shared" ca="1" si="8"/>
        <v>0.79940638843691159</v>
      </c>
      <c r="M64">
        <v>6</v>
      </c>
      <c r="N64">
        <f t="shared" ca="1" si="6"/>
        <v>1.6931074832153561</v>
      </c>
      <c r="O64">
        <f ca="1"/>
        <v>40</v>
      </c>
      <c r="P64" t="str">
        <f t="shared" ca="1" si="7"/>
        <v>(0.93 1.69]</v>
      </c>
    </row>
    <row r="65" spans="1:16" x14ac:dyDescent="0.3">
      <c r="A65">
        <v>55</v>
      </c>
      <c r="B65">
        <f t="shared" ca="1" si="0"/>
        <v>2.2738451748775423E-2</v>
      </c>
      <c r="C65">
        <f t="shared" ca="1" si="1"/>
        <v>1.3903717164989282</v>
      </c>
      <c r="D65">
        <f t="shared" ca="1" si="8"/>
        <v>3.3221563612526017</v>
      </c>
      <c r="M65">
        <v>7</v>
      </c>
      <c r="N65">
        <f t="shared" ca="1" si="6"/>
        <v>2.4608808964414122</v>
      </c>
      <c r="O65">
        <f ca="1"/>
        <v>18</v>
      </c>
      <c r="P65" t="str">
        <f t="shared" ca="1" si="7"/>
        <v>(1.69 2.46]</v>
      </c>
    </row>
    <row r="66" spans="1:16" x14ac:dyDescent="0.3">
      <c r="A66">
        <v>56</v>
      </c>
      <c r="B66">
        <f t="shared" ca="1" si="0"/>
        <v>0.42237732566858444</v>
      </c>
      <c r="C66">
        <f t="shared" ca="1" si="1"/>
        <v>1.4460871103445609</v>
      </c>
      <c r="D66">
        <f t="shared" ca="1" si="8"/>
        <v>2.1789551333388077</v>
      </c>
      <c r="M66">
        <v>8</v>
      </c>
      <c r="N66">
        <f t="shared" ca="1" si="6"/>
        <v>3.2286543096674682</v>
      </c>
      <c r="O66">
        <f ca="1"/>
        <v>11</v>
      </c>
      <c r="P66" t="str">
        <f t="shared" ca="1" si="7"/>
        <v>(2.46 3.23]</v>
      </c>
    </row>
    <row r="67" spans="1:16" x14ac:dyDescent="0.3">
      <c r="A67">
        <v>57</v>
      </c>
      <c r="B67">
        <f t="shared" ca="1" si="0"/>
        <v>0.9799730388069372</v>
      </c>
      <c r="C67">
        <f t="shared" ca="1" si="1"/>
        <v>0.63233402964830532</v>
      </c>
      <c r="D67">
        <f t="shared" ca="1" si="8"/>
        <v>-0.30758508677250607</v>
      </c>
      <c r="M67">
        <v>9</v>
      </c>
      <c r="N67">
        <f t="shared" ca="1" si="6"/>
        <v>3.9964277228935243</v>
      </c>
      <c r="O67">
        <f ca="1"/>
        <v>4</v>
      </c>
      <c r="P67" t="str">
        <f t="shared" ca="1" si="7"/>
        <v>(3.23 4]</v>
      </c>
    </row>
    <row r="68" spans="1:16" x14ac:dyDescent="0.3">
      <c r="A68">
        <v>58</v>
      </c>
      <c r="B68">
        <f t="shared" ca="1" si="0"/>
        <v>0.26944971459900924</v>
      </c>
      <c r="C68">
        <f t="shared" ca="1" si="1"/>
        <v>0.74177513327475297</v>
      </c>
      <c r="D68">
        <f t="shared" ca="1" si="8"/>
        <v>1.9334259894777253</v>
      </c>
    </row>
    <row r="69" spans="1:16" x14ac:dyDescent="0.3">
      <c r="A69">
        <v>59</v>
      </c>
      <c r="B69">
        <f t="shared" ca="1" si="0"/>
        <v>0.31011608600540519</v>
      </c>
      <c r="C69">
        <f t="shared" ca="1" si="1"/>
        <v>-1.3223974491663297</v>
      </c>
      <c r="D69">
        <f t="shared" ca="1" si="8"/>
        <v>-0.25274570718254519</v>
      </c>
    </row>
    <row r="70" spans="1:16" x14ac:dyDescent="0.3">
      <c r="A70">
        <v>60</v>
      </c>
      <c r="B70">
        <f t="shared" ca="1" si="0"/>
        <v>0.26978584635092329</v>
      </c>
      <c r="C70">
        <f t="shared" ca="1" si="1"/>
        <v>0.66683532092963915</v>
      </c>
      <c r="D70">
        <f t="shared" ca="1" si="8"/>
        <v>1.8574777818768693</v>
      </c>
    </row>
    <row r="71" spans="1:16" x14ac:dyDescent="0.3">
      <c r="A71">
        <v>61</v>
      </c>
      <c r="B71">
        <f t="shared" ca="1" si="0"/>
        <v>0.35156703948883561</v>
      </c>
      <c r="C71">
        <f t="shared" ca="1" si="1"/>
        <v>-1.4901586008644616</v>
      </c>
      <c r="D71">
        <f t="shared" ca="1" si="8"/>
        <v>-0.54485971933096855</v>
      </c>
    </row>
    <row r="72" spans="1:16" x14ac:dyDescent="0.3">
      <c r="A72">
        <v>62</v>
      </c>
      <c r="B72">
        <f t="shared" ca="1" si="0"/>
        <v>0.66791107464028232</v>
      </c>
      <c r="C72">
        <f t="shared" ca="1" si="1"/>
        <v>0.43282993557021138</v>
      </c>
      <c r="D72">
        <f t="shared" ca="1" si="8"/>
        <v>0.42909671164936464</v>
      </c>
    </row>
    <row r="73" spans="1:16" x14ac:dyDescent="0.3">
      <c r="A73">
        <v>63</v>
      </c>
      <c r="B73">
        <f t="shared" ca="1" si="0"/>
        <v>6.5096683500978081E-2</v>
      </c>
      <c r="C73">
        <f t="shared" ca="1" si="1"/>
        <v>0.69306276695945634</v>
      </c>
      <c r="D73">
        <f t="shared" ca="1" si="8"/>
        <v>2.497772716456522</v>
      </c>
    </row>
    <row r="74" spans="1:16" x14ac:dyDescent="0.3">
      <c r="A74">
        <v>64</v>
      </c>
      <c r="B74">
        <f t="shared" ca="1" si="0"/>
        <v>1.1900315012503881E-2</v>
      </c>
      <c r="C74">
        <f t="shared" ca="1" si="1"/>
        <v>-0.29633457560618837</v>
      </c>
      <c r="D74">
        <f t="shared" ca="1" si="8"/>
        <v>1.6679644793563</v>
      </c>
    </row>
    <row r="75" spans="1:16" x14ac:dyDescent="0.3">
      <c r="A75">
        <v>65</v>
      </c>
      <c r="B75">
        <f t="shared" ca="1" si="0"/>
        <v>7.4571500922808176E-2</v>
      </c>
      <c r="C75">
        <f t="shared" ca="1" si="1"/>
        <v>-0.33252803023550564</v>
      </c>
      <c r="D75">
        <f t="shared" ca="1" si="8"/>
        <v>1.44375746699607</v>
      </c>
    </row>
    <row r="76" spans="1:16" x14ac:dyDescent="0.3">
      <c r="A76">
        <v>66</v>
      </c>
      <c r="B76">
        <f t="shared" ref="B76:B139" ca="1" si="9">RAND()</f>
        <v>0.41904594900450021</v>
      </c>
      <c r="C76">
        <f t="shared" ref="C76:C139" ca="1" si="10">NORMINV(RAND(),0,1)</f>
        <v>-0.22430246082732583</v>
      </c>
      <c r="D76">
        <f t="shared" ca="1" si="8"/>
        <v>0.51855969215917352</v>
      </c>
    </row>
    <row r="77" spans="1:16" x14ac:dyDescent="0.3">
      <c r="A77">
        <v>67</v>
      </c>
      <c r="B77">
        <f t="shared" ca="1" si="9"/>
        <v>0.27686841998461165</v>
      </c>
      <c r="C77">
        <f t="shared" ca="1" si="10"/>
        <v>-0.28461882941073613</v>
      </c>
      <c r="D77">
        <f t="shared" ca="1" si="8"/>
        <v>0.88477591063542893</v>
      </c>
    </row>
    <row r="78" spans="1:16" x14ac:dyDescent="0.3">
      <c r="A78">
        <v>68</v>
      </c>
      <c r="B78">
        <f t="shared" ca="1" si="9"/>
        <v>8.8788215160757189E-2</v>
      </c>
      <c r="C78">
        <f t="shared" ca="1" si="10"/>
        <v>-0.82055926387011668</v>
      </c>
      <c r="D78">
        <f t="shared" ca="1" si="8"/>
        <v>0.91307609064761186</v>
      </c>
    </row>
    <row r="79" spans="1:16" x14ac:dyDescent="0.3">
      <c r="A79">
        <v>69</v>
      </c>
      <c r="B79">
        <f t="shared" ca="1" si="9"/>
        <v>0.59000265823447828</v>
      </c>
      <c r="C79">
        <f t="shared" ca="1" si="10"/>
        <v>-0.2308148853839154</v>
      </c>
      <c r="D79">
        <f t="shared" ca="1" si="8"/>
        <v>-8.2286008735035776E-4</v>
      </c>
    </row>
    <row r="80" spans="1:16" x14ac:dyDescent="0.3">
      <c r="A80">
        <v>70</v>
      </c>
      <c r="B80">
        <f t="shared" ca="1" si="9"/>
        <v>0.44590703325303604</v>
      </c>
      <c r="C80">
        <f t="shared" ca="1" si="10"/>
        <v>0.5576387564485622</v>
      </c>
      <c r="D80">
        <f t="shared" ca="1" si="8"/>
        <v>1.2199176566894541</v>
      </c>
    </row>
    <row r="81" spans="1:4" x14ac:dyDescent="0.3">
      <c r="A81">
        <v>71</v>
      </c>
      <c r="B81">
        <f t="shared" ca="1" si="9"/>
        <v>0.49663034392554273</v>
      </c>
      <c r="C81">
        <f t="shared" ca="1" si="10"/>
        <v>-0.95479110165873837</v>
      </c>
      <c r="D81">
        <f t="shared" ca="1" si="8"/>
        <v>-0.44468213343536644</v>
      </c>
    </row>
    <row r="82" spans="1:4" x14ac:dyDescent="0.3">
      <c r="A82">
        <v>72</v>
      </c>
      <c r="B82">
        <f t="shared" ca="1" si="9"/>
        <v>0.97679983951609095</v>
      </c>
      <c r="C82">
        <f t="shared" ca="1" si="10"/>
        <v>0.21121970771264592</v>
      </c>
      <c r="D82">
        <f t="shared" ca="1" si="8"/>
        <v>-0.71917981083562688</v>
      </c>
    </row>
    <row r="83" spans="1:4" x14ac:dyDescent="0.3">
      <c r="A83">
        <v>73</v>
      </c>
      <c r="B83">
        <f t="shared" ca="1" si="9"/>
        <v>0.77042252262013611</v>
      </c>
      <c r="C83">
        <f t="shared" ca="1" si="10"/>
        <v>1.5708619486682414</v>
      </c>
      <c r="D83">
        <f t="shared" ca="1" si="8"/>
        <v>1.2595943808078329</v>
      </c>
    </row>
    <row r="84" spans="1:4" x14ac:dyDescent="0.3">
      <c r="A84">
        <v>74</v>
      </c>
      <c r="B84">
        <f t="shared" ca="1" si="9"/>
        <v>0.1229599882596385</v>
      </c>
      <c r="C84">
        <f t="shared" ca="1" si="10"/>
        <v>0.10186108529949342</v>
      </c>
      <c r="D84">
        <f t="shared" ca="1" si="8"/>
        <v>1.7329811205205778</v>
      </c>
    </row>
    <row r="85" spans="1:4" x14ac:dyDescent="0.3">
      <c r="A85">
        <v>75</v>
      </c>
      <c r="B85">
        <f t="shared" ca="1" si="9"/>
        <v>0.63363522462441135</v>
      </c>
      <c r="C85">
        <f t="shared" ca="1" si="10"/>
        <v>-0.19177294070951556</v>
      </c>
      <c r="D85">
        <f t="shared" ca="1" si="8"/>
        <v>-9.2678614582749508E-2</v>
      </c>
    </row>
    <row r="86" spans="1:4" x14ac:dyDescent="0.3">
      <c r="A86">
        <v>76</v>
      </c>
      <c r="B86">
        <f t="shared" ca="1" si="9"/>
        <v>9.0265979468308721E-2</v>
      </c>
      <c r="C86">
        <f t="shared" ca="1" si="10"/>
        <v>1.2898371592885025</v>
      </c>
      <c r="D86">
        <f t="shared" ca="1" si="8"/>
        <v>3.0190392208835766</v>
      </c>
    </row>
    <row r="87" spans="1:4" x14ac:dyDescent="0.3">
      <c r="A87">
        <v>77</v>
      </c>
      <c r="B87">
        <f t="shared" ca="1" si="9"/>
        <v>0.8663834069766293</v>
      </c>
      <c r="C87">
        <f t="shared" ca="1" si="10"/>
        <v>-1.4884255501959023</v>
      </c>
      <c r="D87">
        <f t="shared" ca="1" si="8"/>
        <v>-2.0875757711257901</v>
      </c>
    </row>
    <row r="88" spans="1:4" x14ac:dyDescent="0.3">
      <c r="A88">
        <v>78</v>
      </c>
      <c r="B88">
        <f t="shared" ca="1" si="9"/>
        <v>0.95534424268256457</v>
      </c>
      <c r="C88">
        <f t="shared" ca="1" si="10"/>
        <v>1.8365507018595417E-2</v>
      </c>
      <c r="D88">
        <f t="shared" ca="1" si="8"/>
        <v>-0.84766722102909842</v>
      </c>
    </row>
    <row r="89" spans="1:4" x14ac:dyDescent="0.3">
      <c r="A89">
        <v>79</v>
      </c>
      <c r="B89">
        <f t="shared" ca="1" si="9"/>
        <v>0.88765203798324444</v>
      </c>
      <c r="C89">
        <f t="shared" ca="1" si="10"/>
        <v>-0.29809603350051367</v>
      </c>
      <c r="D89">
        <f t="shared" ca="1" si="8"/>
        <v>-0.96105214745024714</v>
      </c>
    </row>
    <row r="90" spans="1:4" x14ac:dyDescent="0.3">
      <c r="A90">
        <v>80</v>
      </c>
      <c r="B90">
        <f t="shared" ca="1" si="9"/>
        <v>0.28579176992518063</v>
      </c>
      <c r="C90">
        <f t="shared" ca="1" si="10"/>
        <v>-1.8335122848046153</v>
      </c>
      <c r="D90">
        <f t="shared" ca="1" si="8"/>
        <v>-0.69088759458015714</v>
      </c>
    </row>
    <row r="91" spans="1:4" x14ac:dyDescent="0.3">
      <c r="A91">
        <v>81</v>
      </c>
      <c r="B91">
        <f t="shared" ca="1" si="9"/>
        <v>0.33794083696762067</v>
      </c>
      <c r="C91">
        <f t="shared" ca="1" si="10"/>
        <v>0.65620717221076141</v>
      </c>
      <c r="D91">
        <f t="shared" ca="1" si="8"/>
        <v>1.6423846613078994</v>
      </c>
    </row>
    <row r="92" spans="1:4" x14ac:dyDescent="0.3">
      <c r="A92">
        <v>82</v>
      </c>
      <c r="B92">
        <f t="shared" ca="1" si="9"/>
        <v>0.88427449162581395</v>
      </c>
      <c r="C92">
        <f t="shared" ca="1" si="10"/>
        <v>-0.69930671101783248</v>
      </c>
      <c r="D92">
        <f t="shared" ca="1" si="8"/>
        <v>-1.3521301858952746</v>
      </c>
    </row>
    <row r="93" spans="1:4" x14ac:dyDescent="0.3">
      <c r="A93">
        <v>83</v>
      </c>
      <c r="B93">
        <f t="shared" ca="1" si="9"/>
        <v>0.15736367702152199</v>
      </c>
      <c r="C93">
        <f t="shared" ca="1" si="10"/>
        <v>-0.21056542599476571</v>
      </c>
      <c r="D93">
        <f t="shared" ca="1" si="8"/>
        <v>1.3173435429406684</v>
      </c>
    </row>
    <row r="94" spans="1:4" x14ac:dyDescent="0.3">
      <c r="A94">
        <v>84</v>
      </c>
      <c r="B94">
        <f t="shared" ca="1" si="9"/>
        <v>0.17429461967330995</v>
      </c>
      <c r="C94">
        <f t="shared" ca="1" si="10"/>
        <v>-2.538643180263553</v>
      </c>
      <c r="D94">
        <f t="shared" ca="1" si="8"/>
        <v>-1.0615270392834828</v>
      </c>
    </row>
    <row r="95" spans="1:4" x14ac:dyDescent="0.3">
      <c r="A95">
        <v>85</v>
      </c>
      <c r="B95">
        <f t="shared" ca="1" si="9"/>
        <v>0.90345393587377998</v>
      </c>
      <c r="C95">
        <f t="shared" ca="1" si="10"/>
        <v>0.89970973837455148</v>
      </c>
      <c r="D95">
        <f t="shared" ca="1" si="8"/>
        <v>0.18934793075321166</v>
      </c>
    </row>
    <row r="96" spans="1:4" x14ac:dyDescent="0.3">
      <c r="A96">
        <v>86</v>
      </c>
      <c r="B96">
        <f t="shared" ca="1" si="9"/>
        <v>0.31619658488275504</v>
      </c>
      <c r="C96">
        <f t="shared" ca="1" si="10"/>
        <v>0.66795666060005743</v>
      </c>
      <c r="D96">
        <f t="shared" ca="1" si="8"/>
        <v>1.7193669059517922</v>
      </c>
    </row>
    <row r="97" spans="1:4" x14ac:dyDescent="0.3">
      <c r="A97">
        <v>87</v>
      </c>
      <c r="B97">
        <f t="shared" ca="1" si="9"/>
        <v>0.59027121612467015</v>
      </c>
      <c r="C97">
        <f t="shared" ca="1" si="10"/>
        <v>0.62084060531085183</v>
      </c>
      <c r="D97">
        <f t="shared" ca="1" si="8"/>
        <v>0.85002695693684138</v>
      </c>
    </row>
    <row r="98" spans="1:4" x14ac:dyDescent="0.3">
      <c r="A98">
        <v>88</v>
      </c>
      <c r="B98">
        <f t="shared" ca="1" si="9"/>
        <v>0.61750845954275102</v>
      </c>
      <c r="C98">
        <f t="shared" ca="1" si="10"/>
        <v>-0.87419615715645227</v>
      </c>
      <c r="D98">
        <f t="shared" ca="1" si="8"/>
        <v>-0.72672153578470544</v>
      </c>
    </row>
    <row r="99" spans="1:4" x14ac:dyDescent="0.3">
      <c r="A99">
        <v>89</v>
      </c>
      <c r="B99">
        <f t="shared" ca="1" si="9"/>
        <v>0.81549001767035312</v>
      </c>
      <c r="C99">
        <f t="shared" ca="1" si="10"/>
        <v>-0.53148221964630016</v>
      </c>
      <c r="D99">
        <f t="shared" ca="1" si="8"/>
        <v>-0.9779522726573594</v>
      </c>
    </row>
    <row r="100" spans="1:4" x14ac:dyDescent="0.3">
      <c r="A100">
        <v>90</v>
      </c>
      <c r="B100">
        <f t="shared" ca="1" si="9"/>
        <v>0.76558036944526719</v>
      </c>
      <c r="C100">
        <f t="shared" ca="1" si="10"/>
        <v>0.29334464847764069</v>
      </c>
      <c r="D100">
        <f t="shared" ca="1" si="8"/>
        <v>-3.396459858160894E-3</v>
      </c>
    </row>
    <row r="101" spans="1:4" x14ac:dyDescent="0.3">
      <c r="A101">
        <v>91</v>
      </c>
      <c r="B101">
        <f t="shared" ca="1" si="9"/>
        <v>0.91221087359956921</v>
      </c>
      <c r="C101">
        <f t="shared" ca="1" si="10"/>
        <v>0.82873504061729086</v>
      </c>
      <c r="D101">
        <f t="shared" ca="1" si="8"/>
        <v>9.2102419818583137E-2</v>
      </c>
    </row>
    <row r="102" spans="1:4" x14ac:dyDescent="0.3">
      <c r="A102">
        <v>92</v>
      </c>
      <c r="B102">
        <f t="shared" ca="1" si="9"/>
        <v>0.17671536720661474</v>
      </c>
      <c r="C102">
        <f t="shared" ca="1" si="10"/>
        <v>0.48758220496885724</v>
      </c>
      <c r="D102">
        <f t="shared" ca="1" si="8"/>
        <v>1.9574361033490129</v>
      </c>
    </row>
    <row r="103" spans="1:4" x14ac:dyDescent="0.3">
      <c r="A103">
        <v>93</v>
      </c>
      <c r="B103">
        <f t="shared" ca="1" si="9"/>
        <v>0.21407298122059959</v>
      </c>
      <c r="C103">
        <f t="shared" ca="1" si="10"/>
        <v>-0.97274866676080296</v>
      </c>
      <c r="D103">
        <f t="shared" ca="1" si="8"/>
        <v>0.38503238957739838</v>
      </c>
    </row>
    <row r="104" spans="1:4" x14ac:dyDescent="0.3">
      <c r="A104">
        <v>94</v>
      </c>
      <c r="B104">
        <f t="shared" ca="1" si="9"/>
        <v>0.31761605778173407</v>
      </c>
      <c r="C104">
        <f t="shared" ca="1" si="10"/>
        <v>-1.2270278715561604</v>
      </c>
      <c r="D104">
        <f t="shared" ca="1" si="8"/>
        <v>-0.17987604490136255</v>
      </c>
    </row>
    <row r="105" spans="1:4" x14ac:dyDescent="0.3">
      <c r="A105">
        <v>95</v>
      </c>
      <c r="B105">
        <f t="shared" ca="1" si="9"/>
        <v>0.39474063127526704</v>
      </c>
      <c r="C105">
        <f t="shared" ca="1" si="10"/>
        <v>0.3036832243657544</v>
      </c>
      <c r="D105">
        <f t="shared" ca="1" si="8"/>
        <v>1.1194613305399532</v>
      </c>
    </row>
    <row r="106" spans="1:4" x14ac:dyDescent="0.3">
      <c r="A106">
        <v>96</v>
      </c>
      <c r="B106">
        <f t="shared" ca="1" si="9"/>
        <v>0.35345023369826256</v>
      </c>
      <c r="C106">
        <f t="shared" ca="1" si="10"/>
        <v>-1.2440635307261782E-2</v>
      </c>
      <c r="D106">
        <f t="shared" ca="1" si="8"/>
        <v>0.92720866359795051</v>
      </c>
    </row>
    <row r="107" spans="1:4" x14ac:dyDescent="0.3">
      <c r="A107">
        <v>97</v>
      </c>
      <c r="B107">
        <f t="shared" ca="1" si="9"/>
        <v>0.81926017875765933</v>
      </c>
      <c r="C107">
        <f t="shared" ca="1" si="10"/>
        <v>1.165768858858623</v>
      </c>
      <c r="D107">
        <f t="shared" ca="1" si="8"/>
        <v>0.70798832258564492</v>
      </c>
    </row>
    <row r="108" spans="1:4" x14ac:dyDescent="0.3">
      <c r="A108">
        <v>98</v>
      </c>
      <c r="B108">
        <f t="shared" ca="1" si="9"/>
        <v>0.40143634590268129</v>
      </c>
      <c r="C108">
        <f t="shared" ca="1" si="10"/>
        <v>0.15919359697051771</v>
      </c>
      <c r="D108">
        <f t="shared" ca="1" si="8"/>
        <v>0.95488455926247384</v>
      </c>
    </row>
    <row r="109" spans="1:4" x14ac:dyDescent="0.3">
      <c r="A109">
        <v>99</v>
      </c>
      <c r="B109">
        <f t="shared" ca="1" si="9"/>
        <v>0.7377769882460451</v>
      </c>
      <c r="C109">
        <f t="shared" ca="1" si="10"/>
        <v>1.0822820342409079</v>
      </c>
      <c r="D109">
        <f t="shared" ca="1" si="8"/>
        <v>0.86895106950277268</v>
      </c>
    </row>
    <row r="110" spans="1:4" x14ac:dyDescent="0.3">
      <c r="A110">
        <v>100</v>
      </c>
      <c r="B110">
        <f t="shared" ca="1" si="9"/>
        <v>0.9404496866907105</v>
      </c>
      <c r="C110">
        <f t="shared" ca="1" si="10"/>
        <v>-0.43384375835103312</v>
      </c>
      <c r="D110">
        <f t="shared" ca="1" si="8"/>
        <v>-1.2551928184231644</v>
      </c>
    </row>
    <row r="111" spans="1:4" x14ac:dyDescent="0.3">
      <c r="A111">
        <v>101</v>
      </c>
      <c r="B111">
        <f t="shared" ca="1" si="9"/>
        <v>0.33589154485370343</v>
      </c>
      <c r="C111">
        <f t="shared" ca="1" si="10"/>
        <v>0.48713192433962199</v>
      </c>
      <c r="D111">
        <f t="shared" ca="1" si="8"/>
        <v>1.4794572897785117</v>
      </c>
    </row>
    <row r="112" spans="1:4" x14ac:dyDescent="0.3">
      <c r="A112">
        <v>102</v>
      </c>
      <c r="B112">
        <f t="shared" ca="1" si="9"/>
        <v>0.71101874777100682</v>
      </c>
      <c r="C112">
        <f t="shared" ca="1" si="10"/>
        <v>-1.4013572802117364</v>
      </c>
      <c r="D112">
        <f t="shared" ca="1" si="8"/>
        <v>-1.5344135235247567</v>
      </c>
    </row>
    <row r="113" spans="1:4" x14ac:dyDescent="0.3">
      <c r="A113">
        <v>103</v>
      </c>
      <c r="B113">
        <f t="shared" ca="1" si="9"/>
        <v>0.62213569655283818</v>
      </c>
      <c r="C113">
        <f t="shared" ca="1" si="10"/>
        <v>0.13035285506324421</v>
      </c>
      <c r="D113">
        <f t="shared" ca="1" si="8"/>
        <v>0.26394576540472969</v>
      </c>
    </row>
    <row r="114" spans="1:4" x14ac:dyDescent="0.3">
      <c r="A114">
        <v>104</v>
      </c>
      <c r="B114">
        <f t="shared" ca="1" si="9"/>
        <v>0.32824489290055192</v>
      </c>
      <c r="C114">
        <f t="shared" ca="1" si="10"/>
        <v>-1.4902960836047323</v>
      </c>
      <c r="D114">
        <f t="shared" ca="1" si="8"/>
        <v>-0.47503076230638808</v>
      </c>
    </row>
    <row r="115" spans="1:4" x14ac:dyDescent="0.3">
      <c r="A115">
        <v>105</v>
      </c>
      <c r="B115">
        <f t="shared" ca="1" si="9"/>
        <v>0.41098659248571345</v>
      </c>
      <c r="C115">
        <f t="shared" ca="1" si="10"/>
        <v>-0.86312505263116723</v>
      </c>
      <c r="D115">
        <f t="shared" ca="1" si="8"/>
        <v>-9.6084830088307593E-2</v>
      </c>
    </row>
    <row r="116" spans="1:4" x14ac:dyDescent="0.3">
      <c r="A116">
        <v>106</v>
      </c>
      <c r="B116">
        <f t="shared" ca="1" si="9"/>
        <v>9.1445995484831566E-2</v>
      </c>
      <c r="C116">
        <f t="shared" ca="1" si="10"/>
        <v>-0.1935417564866353</v>
      </c>
      <c r="D116">
        <f t="shared" ca="1" si="8"/>
        <v>1.5321202570588701</v>
      </c>
    </row>
    <row r="117" spans="1:4" x14ac:dyDescent="0.3">
      <c r="A117">
        <v>107</v>
      </c>
      <c r="B117">
        <f t="shared" ca="1" si="9"/>
        <v>0.72408443235358955</v>
      </c>
      <c r="C117">
        <f t="shared" ca="1" si="10"/>
        <v>-0.68140510107418217</v>
      </c>
      <c r="D117">
        <f t="shared" ca="1" si="8"/>
        <v>-0.85365839813495059</v>
      </c>
    </row>
    <row r="118" spans="1:4" x14ac:dyDescent="0.3">
      <c r="A118">
        <v>108</v>
      </c>
      <c r="B118">
        <f t="shared" ca="1" si="9"/>
        <v>0.50638177104917026</v>
      </c>
      <c r="C118">
        <f t="shared" ca="1" si="10"/>
        <v>2.1256887915132965</v>
      </c>
      <c r="D118">
        <f t="shared" ca="1" si="8"/>
        <v>2.6065434783657855</v>
      </c>
    </row>
    <row r="119" spans="1:4" x14ac:dyDescent="0.3">
      <c r="A119">
        <v>109</v>
      </c>
      <c r="B119">
        <f t="shared" ca="1" si="9"/>
        <v>0.36768672599882835</v>
      </c>
      <c r="C119">
        <f t="shared" ca="1" si="10"/>
        <v>-0.19335976216858647</v>
      </c>
      <c r="D119">
        <f t="shared" ca="1" si="8"/>
        <v>0.70358005983492844</v>
      </c>
    </row>
    <row r="120" spans="1:4" x14ac:dyDescent="0.3">
      <c r="A120">
        <v>110</v>
      </c>
      <c r="B120">
        <f t="shared" ca="1" si="9"/>
        <v>0.30764369974658257</v>
      </c>
      <c r="C120">
        <f t="shared" ca="1" si="10"/>
        <v>-1.1315482616382733</v>
      </c>
      <c r="D120">
        <f t="shared" ca="1" si="8"/>
        <v>-5.4479360878020966E-2</v>
      </c>
    </row>
    <row r="121" spans="1:4" x14ac:dyDescent="0.3">
      <c r="A121">
        <v>111</v>
      </c>
      <c r="B121">
        <f t="shared" ca="1" si="9"/>
        <v>3.3945562188973266E-2</v>
      </c>
      <c r="C121">
        <f t="shared" ca="1" si="10"/>
        <v>-0.76841081625212393</v>
      </c>
      <c r="D121">
        <f t="shared" ca="1" si="8"/>
        <v>1.1297524971809563</v>
      </c>
    </row>
    <row r="122" spans="1:4" x14ac:dyDescent="0.3">
      <c r="A122">
        <v>112</v>
      </c>
      <c r="B122">
        <f t="shared" ca="1" si="9"/>
        <v>0.25360137414386075</v>
      </c>
      <c r="C122">
        <f t="shared" ca="1" si="10"/>
        <v>1.4542595049489202</v>
      </c>
      <c r="D122">
        <f t="shared" ca="1" si="8"/>
        <v>2.693455382517338</v>
      </c>
    </row>
    <row r="123" spans="1:4" x14ac:dyDescent="0.3">
      <c r="A123">
        <v>113</v>
      </c>
      <c r="B123">
        <f t="shared" ca="1" si="9"/>
        <v>0.78057432164912011</v>
      </c>
      <c r="C123">
        <f t="shared" ca="1" si="10"/>
        <v>0.17362754149473003</v>
      </c>
      <c r="D123">
        <f t="shared" ca="1" si="8"/>
        <v>-0.16809542345263007</v>
      </c>
    </row>
    <row r="124" spans="1:4" x14ac:dyDescent="0.3">
      <c r="A124">
        <v>114</v>
      </c>
      <c r="B124">
        <f t="shared" ca="1" si="9"/>
        <v>0.96293564846880852</v>
      </c>
      <c r="C124">
        <f t="shared" ca="1" si="10"/>
        <v>0.23534301411901801</v>
      </c>
      <c r="D124">
        <f t="shared" ca="1" si="8"/>
        <v>-0.65346393128740776</v>
      </c>
    </row>
    <row r="125" spans="1:4" x14ac:dyDescent="0.3">
      <c r="A125">
        <v>115</v>
      </c>
      <c r="B125">
        <f t="shared" ca="1" si="9"/>
        <v>0.10406438136305474</v>
      </c>
      <c r="C125">
        <f t="shared" ca="1" si="10"/>
        <v>-0.87143553842819732</v>
      </c>
      <c r="D125">
        <f t="shared" ca="1" si="8"/>
        <v>0.81637131748263836</v>
      </c>
    </row>
    <row r="126" spans="1:4" x14ac:dyDescent="0.3">
      <c r="A126">
        <v>116</v>
      </c>
      <c r="B126">
        <f t="shared" ca="1" si="9"/>
        <v>0.6737853213048538</v>
      </c>
      <c r="C126">
        <f t="shared" ca="1" si="10"/>
        <v>-0.44139120829479234</v>
      </c>
      <c r="D126">
        <f t="shared" ref="D126:D189" ca="1" si="11">B$2+B$3*B126+C126*B$4</f>
        <v>-0.46274717220935363</v>
      </c>
    </row>
    <row r="127" spans="1:4" x14ac:dyDescent="0.3">
      <c r="A127">
        <v>117</v>
      </c>
      <c r="B127">
        <f t="shared" ca="1" si="9"/>
        <v>0.61560893132335137</v>
      </c>
      <c r="C127">
        <f t="shared" ca="1" si="10"/>
        <v>-0.56809387022238245</v>
      </c>
      <c r="D127">
        <f t="shared" ca="1" si="11"/>
        <v>-0.41492066419243667</v>
      </c>
    </row>
    <row r="128" spans="1:4" x14ac:dyDescent="0.3">
      <c r="A128">
        <v>118</v>
      </c>
      <c r="B128">
        <f t="shared" ca="1" si="9"/>
        <v>0.77017629638527252</v>
      </c>
      <c r="C128">
        <f t="shared" ca="1" si="10"/>
        <v>-0.97230279294306066</v>
      </c>
      <c r="D128">
        <f t="shared" ca="1" si="11"/>
        <v>-1.2828316820988781</v>
      </c>
    </row>
    <row r="129" spans="1:4" x14ac:dyDescent="0.3">
      <c r="A129">
        <v>119</v>
      </c>
      <c r="B129">
        <f t="shared" ca="1" si="9"/>
        <v>0.39442831679764889</v>
      </c>
      <c r="C129">
        <f t="shared" ca="1" si="10"/>
        <v>0.46014179966317648</v>
      </c>
      <c r="D129">
        <f t="shared" ca="1" si="11"/>
        <v>1.2768568492702299</v>
      </c>
    </row>
    <row r="130" spans="1:4" x14ac:dyDescent="0.3">
      <c r="A130">
        <v>120</v>
      </c>
      <c r="B130">
        <f t="shared" ca="1" si="9"/>
        <v>0.93838406890272852</v>
      </c>
      <c r="C130">
        <f t="shared" ca="1" si="10"/>
        <v>-1.5113307611681583</v>
      </c>
      <c r="D130">
        <f t="shared" ca="1" si="11"/>
        <v>-2.3264829678763439</v>
      </c>
    </row>
    <row r="131" spans="1:4" x14ac:dyDescent="0.3">
      <c r="A131">
        <v>121</v>
      </c>
      <c r="B131">
        <f t="shared" ca="1" si="9"/>
        <v>0.66128661478157269</v>
      </c>
      <c r="C131">
        <f t="shared" ca="1" si="10"/>
        <v>-0.84194389011846149</v>
      </c>
      <c r="D131">
        <f t="shared" ca="1" si="11"/>
        <v>-0.82580373446317945</v>
      </c>
    </row>
    <row r="132" spans="1:4" x14ac:dyDescent="0.3">
      <c r="A132">
        <v>122</v>
      </c>
      <c r="B132">
        <f t="shared" ca="1" si="9"/>
        <v>0.79397976243338175</v>
      </c>
      <c r="C132">
        <f t="shared" ca="1" si="10"/>
        <v>-0.17567044746472474</v>
      </c>
      <c r="D132">
        <f t="shared" ca="1" si="11"/>
        <v>-0.55760973476487019</v>
      </c>
    </row>
    <row r="133" spans="1:4" x14ac:dyDescent="0.3">
      <c r="A133">
        <v>123</v>
      </c>
      <c r="B133">
        <f t="shared" ca="1" si="9"/>
        <v>0.46252825373433881</v>
      </c>
      <c r="C133">
        <f t="shared" ca="1" si="10"/>
        <v>1.0418237971505035</v>
      </c>
      <c r="D133">
        <f t="shared" ca="1" si="11"/>
        <v>1.654239035947487</v>
      </c>
    </row>
    <row r="134" spans="1:4" x14ac:dyDescent="0.3">
      <c r="A134">
        <v>124</v>
      </c>
      <c r="B134">
        <f t="shared" ca="1" si="9"/>
        <v>0.75082816010154207</v>
      </c>
      <c r="C134">
        <f t="shared" ca="1" si="10"/>
        <v>-0.27364625464902692</v>
      </c>
      <c r="D134">
        <f t="shared" ca="1" si="11"/>
        <v>-0.52613073495365315</v>
      </c>
    </row>
    <row r="135" spans="1:4" x14ac:dyDescent="0.3">
      <c r="A135">
        <v>125</v>
      </c>
      <c r="B135">
        <f t="shared" ca="1" si="9"/>
        <v>0.14568135993592668</v>
      </c>
      <c r="C135">
        <f t="shared" ca="1" si="10"/>
        <v>-0.28353523874993758</v>
      </c>
      <c r="D135">
        <f t="shared" ca="1" si="11"/>
        <v>1.2794206814422822</v>
      </c>
    </row>
    <row r="136" spans="1:4" x14ac:dyDescent="0.3">
      <c r="A136">
        <v>126</v>
      </c>
      <c r="B136">
        <f t="shared" ca="1" si="9"/>
        <v>0.18674178155592125</v>
      </c>
      <c r="C136">
        <f t="shared" ca="1" si="10"/>
        <v>0.82482302892914794</v>
      </c>
      <c r="D136">
        <f t="shared" ca="1" si="11"/>
        <v>2.2645976842613842</v>
      </c>
    </row>
    <row r="137" spans="1:4" x14ac:dyDescent="0.3">
      <c r="A137">
        <v>127</v>
      </c>
      <c r="B137">
        <f t="shared" ca="1" si="9"/>
        <v>0.25389172803870841</v>
      </c>
      <c r="C137">
        <f t="shared" ca="1" si="10"/>
        <v>-1.5256937202301617</v>
      </c>
      <c r="D137">
        <f t="shared" ca="1" si="11"/>
        <v>-0.28736890434628704</v>
      </c>
    </row>
    <row r="138" spans="1:4" x14ac:dyDescent="0.3">
      <c r="A138">
        <v>128</v>
      </c>
      <c r="B138">
        <f t="shared" ca="1" si="9"/>
        <v>0.98726170864349039</v>
      </c>
      <c r="C138">
        <f t="shared" ca="1" si="10"/>
        <v>0.85016634689667503</v>
      </c>
      <c r="D138">
        <f t="shared" ca="1" si="11"/>
        <v>-0.11161877903379624</v>
      </c>
    </row>
    <row r="139" spans="1:4" x14ac:dyDescent="0.3">
      <c r="A139">
        <v>129</v>
      </c>
      <c r="B139">
        <f t="shared" ca="1" si="9"/>
        <v>0.27932078409406158</v>
      </c>
      <c r="C139">
        <f t="shared" ca="1" si="10"/>
        <v>0.4257285226581819</v>
      </c>
      <c r="D139">
        <f t="shared" ca="1" si="11"/>
        <v>1.5877661703759971</v>
      </c>
    </row>
    <row r="140" spans="1:4" x14ac:dyDescent="0.3">
      <c r="A140">
        <v>130</v>
      </c>
      <c r="B140">
        <f t="shared" ref="B140:B203" ca="1" si="12">RAND()</f>
        <v>0.97543313975278056</v>
      </c>
      <c r="C140">
        <f t="shared" ref="C140:C203" ca="1" si="13">NORMINV(RAND(),0,1)</f>
        <v>1.1579766116465864</v>
      </c>
      <c r="D140">
        <f t="shared" ca="1" si="11"/>
        <v>0.2316771923882448</v>
      </c>
    </row>
    <row r="141" spans="1:4" x14ac:dyDescent="0.3">
      <c r="A141">
        <v>131</v>
      </c>
      <c r="B141">
        <f t="shared" ca="1" si="12"/>
        <v>0.13446265455295214</v>
      </c>
      <c r="C141">
        <f t="shared" ca="1" si="13"/>
        <v>-1.490653120044874</v>
      </c>
      <c r="D141">
        <f t="shared" ca="1" si="11"/>
        <v>0.10595891629626952</v>
      </c>
    </row>
    <row r="142" spans="1:4" x14ac:dyDescent="0.3">
      <c r="A142">
        <v>132</v>
      </c>
      <c r="B142">
        <f t="shared" ca="1" si="12"/>
        <v>0.62864027136335987</v>
      </c>
      <c r="C142">
        <f t="shared" ca="1" si="13"/>
        <v>0.8107710679385427</v>
      </c>
      <c r="D142">
        <f t="shared" ca="1" si="11"/>
        <v>0.92485025384846309</v>
      </c>
    </row>
    <row r="143" spans="1:4" x14ac:dyDescent="0.3">
      <c r="A143">
        <v>133</v>
      </c>
      <c r="B143">
        <f t="shared" ca="1" si="12"/>
        <v>0.94511502921454205</v>
      </c>
      <c r="C143">
        <f t="shared" ca="1" si="13"/>
        <v>6.9158492761841953E-2</v>
      </c>
      <c r="D143">
        <f t="shared" ca="1" si="11"/>
        <v>-0.76618659488178398</v>
      </c>
    </row>
    <row r="144" spans="1:4" x14ac:dyDescent="0.3">
      <c r="A144">
        <v>134</v>
      </c>
      <c r="B144">
        <f t="shared" ca="1" si="12"/>
        <v>0.29424765122207541</v>
      </c>
      <c r="C144">
        <f t="shared" ca="1" si="13"/>
        <v>0.35541421406798757</v>
      </c>
      <c r="D144">
        <f t="shared" ca="1" si="11"/>
        <v>1.4726712604017611</v>
      </c>
    </row>
    <row r="145" spans="1:4" x14ac:dyDescent="0.3">
      <c r="A145">
        <v>135</v>
      </c>
      <c r="B145">
        <f t="shared" ca="1" si="12"/>
        <v>0.886818663101682</v>
      </c>
      <c r="C145">
        <f t="shared" ca="1" si="13"/>
        <v>-1.7387552783601021</v>
      </c>
      <c r="D145">
        <f t="shared" ca="1" si="11"/>
        <v>-2.399211267665148</v>
      </c>
    </row>
    <row r="146" spans="1:4" x14ac:dyDescent="0.3">
      <c r="A146">
        <v>136</v>
      </c>
      <c r="B146">
        <f t="shared" ca="1" si="12"/>
        <v>0.37919104944190996</v>
      </c>
      <c r="C146">
        <f t="shared" ca="1" si="13"/>
        <v>1.7330634182796163</v>
      </c>
      <c r="D146">
        <f t="shared" ca="1" si="11"/>
        <v>2.5954902699538867</v>
      </c>
    </row>
    <row r="147" spans="1:4" x14ac:dyDescent="0.3">
      <c r="A147">
        <v>137</v>
      </c>
      <c r="B147">
        <f t="shared" ca="1" si="12"/>
        <v>0.33028649234916918</v>
      </c>
      <c r="C147">
        <f t="shared" ca="1" si="13"/>
        <v>-1.3791991570034023</v>
      </c>
      <c r="D147">
        <f t="shared" ca="1" si="11"/>
        <v>-0.37005863405091</v>
      </c>
    </row>
    <row r="148" spans="1:4" x14ac:dyDescent="0.3">
      <c r="A148">
        <v>138</v>
      </c>
      <c r="B148">
        <f t="shared" ca="1" si="12"/>
        <v>0.38573460799304427</v>
      </c>
      <c r="C148">
        <f t="shared" ca="1" si="13"/>
        <v>-0.68817752187428716</v>
      </c>
      <c r="D148">
        <f t="shared" ca="1" si="11"/>
        <v>0.15461865414657994</v>
      </c>
    </row>
    <row r="149" spans="1:4" x14ac:dyDescent="0.3">
      <c r="A149">
        <v>139</v>
      </c>
      <c r="B149">
        <f t="shared" ca="1" si="12"/>
        <v>0.34474921531334812</v>
      </c>
      <c r="C149">
        <f t="shared" ca="1" si="13"/>
        <v>-0.1170215680999174</v>
      </c>
      <c r="D149">
        <f t="shared" ca="1" si="11"/>
        <v>0.84873078596003837</v>
      </c>
    </row>
    <row r="150" spans="1:4" x14ac:dyDescent="0.3">
      <c r="A150">
        <v>140</v>
      </c>
      <c r="B150">
        <f t="shared" ca="1" si="12"/>
        <v>0.24451421244818028</v>
      </c>
      <c r="C150">
        <f t="shared" ca="1" si="13"/>
        <v>7.9285985753646412E-2</v>
      </c>
      <c r="D150">
        <f t="shared" ca="1" si="11"/>
        <v>1.3457433484091055</v>
      </c>
    </row>
    <row r="151" spans="1:4" x14ac:dyDescent="0.3">
      <c r="A151">
        <v>141</v>
      </c>
      <c r="B151">
        <f t="shared" ca="1" si="12"/>
        <v>1.6224524066849155E-2</v>
      </c>
      <c r="C151">
        <f t="shared" ca="1" si="13"/>
        <v>-0.85901652479667767</v>
      </c>
      <c r="D151">
        <f t="shared" ca="1" si="11"/>
        <v>1.092309903002775</v>
      </c>
    </row>
    <row r="152" spans="1:4" x14ac:dyDescent="0.3">
      <c r="A152">
        <v>142</v>
      </c>
      <c r="B152">
        <f t="shared" ca="1" si="12"/>
        <v>9.8024329573283664E-2</v>
      </c>
      <c r="C152">
        <f t="shared" ca="1" si="13"/>
        <v>0.14021344999395538</v>
      </c>
      <c r="D152">
        <f t="shared" ca="1" si="11"/>
        <v>1.8461404612741044</v>
      </c>
    </row>
    <row r="153" spans="1:4" x14ac:dyDescent="0.3">
      <c r="A153">
        <v>143</v>
      </c>
      <c r="B153">
        <f t="shared" ca="1" si="12"/>
        <v>0.76451145794873243</v>
      </c>
      <c r="C153">
        <f t="shared" ca="1" si="13"/>
        <v>0.24502152587721135</v>
      </c>
      <c r="D153">
        <f t="shared" ca="1" si="11"/>
        <v>-4.8512847968985945E-2</v>
      </c>
    </row>
    <row r="154" spans="1:4" x14ac:dyDescent="0.3">
      <c r="A154">
        <v>144</v>
      </c>
      <c r="B154">
        <f t="shared" ca="1" si="12"/>
        <v>0.41006797778363291</v>
      </c>
      <c r="C154">
        <f t="shared" ca="1" si="13"/>
        <v>2.2373070110586633</v>
      </c>
      <c r="D154">
        <f t="shared" ca="1" si="11"/>
        <v>3.0071030777077645</v>
      </c>
    </row>
    <row r="155" spans="1:4" x14ac:dyDescent="0.3">
      <c r="A155">
        <v>145</v>
      </c>
      <c r="B155">
        <f t="shared" ca="1" si="12"/>
        <v>1.1861584718566243E-2</v>
      </c>
      <c r="C155">
        <f t="shared" ca="1" si="13"/>
        <v>-1.1255834819054709</v>
      </c>
      <c r="D155">
        <f t="shared" ca="1" si="11"/>
        <v>0.8388317639388303</v>
      </c>
    </row>
    <row r="156" spans="1:4" x14ac:dyDescent="0.3">
      <c r="A156">
        <v>146</v>
      </c>
      <c r="B156">
        <f t="shared" ca="1" si="12"/>
        <v>0.14179405883991847</v>
      </c>
      <c r="C156">
        <f t="shared" ca="1" si="13"/>
        <v>0.66208014581837737</v>
      </c>
      <c r="D156">
        <f t="shared" ca="1" si="11"/>
        <v>2.2366979692986222</v>
      </c>
    </row>
    <row r="157" spans="1:4" x14ac:dyDescent="0.3">
      <c r="A157">
        <v>147</v>
      </c>
      <c r="B157">
        <f t="shared" ca="1" si="12"/>
        <v>0.62803847274448521</v>
      </c>
      <c r="C157">
        <f t="shared" ca="1" si="13"/>
        <v>1.2078382466398261</v>
      </c>
      <c r="D157">
        <f t="shared" ca="1" si="11"/>
        <v>1.3237228284063705</v>
      </c>
    </row>
    <row r="158" spans="1:4" x14ac:dyDescent="0.3">
      <c r="A158">
        <v>148</v>
      </c>
      <c r="B158">
        <f t="shared" ca="1" si="12"/>
        <v>0.56500250263442853</v>
      </c>
      <c r="C158">
        <f t="shared" ca="1" si="13"/>
        <v>0.18868514115156965</v>
      </c>
      <c r="D158">
        <f t="shared" ca="1" si="11"/>
        <v>0.49367763324828406</v>
      </c>
    </row>
    <row r="159" spans="1:4" x14ac:dyDescent="0.3">
      <c r="A159">
        <v>149</v>
      </c>
      <c r="B159">
        <f t="shared" ca="1" si="12"/>
        <v>0.23399679532940165</v>
      </c>
      <c r="C159">
        <f t="shared" ca="1" si="13"/>
        <v>0.41945945865892598</v>
      </c>
      <c r="D159">
        <f t="shared" ca="1" si="11"/>
        <v>1.7174690726707211</v>
      </c>
    </row>
    <row r="160" spans="1:4" x14ac:dyDescent="0.3">
      <c r="A160">
        <v>150</v>
      </c>
      <c r="B160">
        <f t="shared" ca="1" si="12"/>
        <v>0.52843962347061713</v>
      </c>
      <c r="C160">
        <f t="shared" ca="1" si="13"/>
        <v>2.3483109126466077</v>
      </c>
      <c r="D160">
        <f t="shared" ca="1" si="11"/>
        <v>2.7629920422347563</v>
      </c>
    </row>
    <row r="161" spans="1:4" x14ac:dyDescent="0.3">
      <c r="A161">
        <v>151</v>
      </c>
      <c r="B161">
        <f t="shared" ca="1" si="12"/>
        <v>0.12799426395813129</v>
      </c>
      <c r="C161">
        <f t="shared" ca="1" si="13"/>
        <v>-0.32565210815510742</v>
      </c>
      <c r="D161">
        <f t="shared" ca="1" si="11"/>
        <v>1.2903650999704988</v>
      </c>
    </row>
    <row r="162" spans="1:4" x14ac:dyDescent="0.3">
      <c r="A162">
        <v>152</v>
      </c>
      <c r="B162">
        <f t="shared" ca="1" si="12"/>
        <v>0.717362652242032</v>
      </c>
      <c r="C162">
        <f t="shared" ca="1" si="13"/>
        <v>-0.57722248082228811</v>
      </c>
      <c r="D162">
        <f t="shared" ca="1" si="11"/>
        <v>-0.72931043754838409</v>
      </c>
    </row>
    <row r="163" spans="1:4" x14ac:dyDescent="0.3">
      <c r="A163">
        <v>153</v>
      </c>
      <c r="B163">
        <f t="shared" ca="1" si="12"/>
        <v>0.63941163878925178</v>
      </c>
      <c r="C163">
        <f t="shared" ca="1" si="13"/>
        <v>0.40590764095540416</v>
      </c>
      <c r="D163">
        <f t="shared" ca="1" si="11"/>
        <v>0.48767272458764871</v>
      </c>
    </row>
    <row r="164" spans="1:4" x14ac:dyDescent="0.3">
      <c r="A164">
        <v>154</v>
      </c>
      <c r="B164">
        <f t="shared" ca="1" si="12"/>
        <v>0.35394959920595015</v>
      </c>
      <c r="C164">
        <f t="shared" ca="1" si="13"/>
        <v>0.67364484601878727</v>
      </c>
      <c r="D164">
        <f t="shared" ca="1" si="11"/>
        <v>1.611796048400937</v>
      </c>
    </row>
    <row r="165" spans="1:4" x14ac:dyDescent="0.3">
      <c r="A165">
        <v>155</v>
      </c>
      <c r="B165">
        <f t="shared" ca="1" si="12"/>
        <v>0.9952881222738732</v>
      </c>
      <c r="C165">
        <f t="shared" ca="1" si="13"/>
        <v>-1.5141333216903381</v>
      </c>
      <c r="D165">
        <f t="shared" ca="1" si="11"/>
        <v>-2.4999976885119577</v>
      </c>
    </row>
    <row r="166" spans="1:4" x14ac:dyDescent="0.3">
      <c r="A166">
        <v>156</v>
      </c>
      <c r="B166">
        <f t="shared" ca="1" si="12"/>
        <v>0.3118913370458628</v>
      </c>
      <c r="C166">
        <f t="shared" ca="1" si="13"/>
        <v>0.42741290682368877</v>
      </c>
      <c r="D166">
        <f t="shared" ca="1" si="11"/>
        <v>1.4917388956861004</v>
      </c>
    </row>
    <row r="167" spans="1:4" x14ac:dyDescent="0.3">
      <c r="A167">
        <v>157</v>
      </c>
      <c r="B167">
        <f t="shared" ca="1" si="12"/>
        <v>0.44821751096534967</v>
      </c>
      <c r="C167">
        <f t="shared" ca="1" si="13"/>
        <v>-0.5119190119299406</v>
      </c>
      <c r="D167">
        <f t="shared" ca="1" si="11"/>
        <v>0.14342845517401037</v>
      </c>
    </row>
    <row r="168" spans="1:4" x14ac:dyDescent="0.3">
      <c r="A168">
        <v>158</v>
      </c>
      <c r="B168">
        <f t="shared" ca="1" si="12"/>
        <v>0.24693353883118163</v>
      </c>
      <c r="C168">
        <f t="shared" ca="1" si="13"/>
        <v>-0.29479578470459844</v>
      </c>
      <c r="D168">
        <f t="shared" ca="1" si="11"/>
        <v>0.96440359880185678</v>
      </c>
    </row>
    <row r="169" spans="1:4" x14ac:dyDescent="0.3">
      <c r="A169">
        <v>159</v>
      </c>
      <c r="B169">
        <f t="shared" ca="1" si="12"/>
        <v>0.86091430690741744</v>
      </c>
      <c r="C169">
        <f t="shared" ca="1" si="13"/>
        <v>-1.5056531446973491</v>
      </c>
      <c r="D169">
        <f t="shared" ca="1" si="11"/>
        <v>-2.0883960654196017</v>
      </c>
    </row>
    <row r="170" spans="1:4" x14ac:dyDescent="0.3">
      <c r="A170">
        <v>160</v>
      </c>
      <c r="B170">
        <f t="shared" ca="1" si="12"/>
        <v>0.4251284355426701</v>
      </c>
      <c r="C170">
        <f t="shared" ca="1" si="13"/>
        <v>-1.502941667047742</v>
      </c>
      <c r="D170">
        <f t="shared" ca="1" si="11"/>
        <v>-0.77832697367575232</v>
      </c>
    </row>
    <row r="171" spans="1:4" x14ac:dyDescent="0.3">
      <c r="A171">
        <v>161</v>
      </c>
      <c r="B171">
        <f t="shared" ca="1" si="12"/>
        <v>0.69320657913162198</v>
      </c>
      <c r="C171">
        <f t="shared" ca="1" si="13"/>
        <v>-0.89151270641792657</v>
      </c>
      <c r="D171">
        <f t="shared" ca="1" si="11"/>
        <v>-0.97113244381279273</v>
      </c>
    </row>
    <row r="172" spans="1:4" x14ac:dyDescent="0.3">
      <c r="A172">
        <v>162</v>
      </c>
      <c r="B172">
        <f t="shared" ca="1" si="12"/>
        <v>0.54209514890926014</v>
      </c>
      <c r="C172">
        <f t="shared" ca="1" si="13"/>
        <v>-1.8162992481687297</v>
      </c>
      <c r="D172">
        <f t="shared" ca="1" si="11"/>
        <v>-1.44258469489651</v>
      </c>
    </row>
    <row r="173" spans="1:4" x14ac:dyDescent="0.3">
      <c r="A173">
        <v>163</v>
      </c>
      <c r="B173">
        <f t="shared" ca="1" si="12"/>
        <v>0.8883860582534221</v>
      </c>
      <c r="C173">
        <f t="shared" ca="1" si="13"/>
        <v>-1.7562570314460999</v>
      </c>
      <c r="D173">
        <f t="shared" ca="1" si="11"/>
        <v>-2.4214152062063663</v>
      </c>
    </row>
    <row r="174" spans="1:4" x14ac:dyDescent="0.3">
      <c r="A174">
        <v>164</v>
      </c>
      <c r="B174">
        <f t="shared" ca="1" si="12"/>
        <v>0.46947599588948519</v>
      </c>
      <c r="C174">
        <f t="shared" ca="1" si="13"/>
        <v>-0.51686735099631875</v>
      </c>
      <c r="D174">
        <f t="shared" ca="1" si="11"/>
        <v>7.4704661335225686E-2</v>
      </c>
    </row>
    <row r="175" spans="1:4" x14ac:dyDescent="0.3">
      <c r="A175">
        <v>165</v>
      </c>
      <c r="B175">
        <f t="shared" ca="1" si="12"/>
        <v>0.9190491937900227</v>
      </c>
      <c r="C175">
        <f t="shared" ca="1" si="13"/>
        <v>0.83543196939552689</v>
      </c>
      <c r="D175">
        <f t="shared" ca="1" si="11"/>
        <v>7.8284388025458562E-2</v>
      </c>
    </row>
    <row r="176" spans="1:4" x14ac:dyDescent="0.3">
      <c r="A176">
        <v>166</v>
      </c>
      <c r="B176">
        <f t="shared" ca="1" si="12"/>
        <v>0.86070685916864798</v>
      </c>
      <c r="C176">
        <f t="shared" ca="1" si="13"/>
        <v>0.30945037022411997</v>
      </c>
      <c r="D176">
        <f t="shared" ca="1" si="11"/>
        <v>-0.27267020728182417</v>
      </c>
    </row>
    <row r="177" spans="1:4" x14ac:dyDescent="0.3">
      <c r="A177">
        <v>167</v>
      </c>
      <c r="B177">
        <f t="shared" ca="1" si="12"/>
        <v>0.77027633752259927</v>
      </c>
      <c r="C177">
        <f t="shared" ca="1" si="13"/>
        <v>-0.97295242880081434</v>
      </c>
      <c r="D177">
        <f t="shared" ca="1" si="11"/>
        <v>-1.2837814413686122</v>
      </c>
    </row>
    <row r="178" spans="1:4" x14ac:dyDescent="0.3">
      <c r="A178">
        <v>168</v>
      </c>
      <c r="B178">
        <f t="shared" ca="1" si="12"/>
        <v>6.8283080809305896E-2</v>
      </c>
      <c r="C178">
        <f t="shared" ca="1" si="13"/>
        <v>-0.21077358448045075</v>
      </c>
      <c r="D178">
        <f t="shared" ca="1" si="11"/>
        <v>1.5843771730916316</v>
      </c>
    </row>
    <row r="179" spans="1:4" x14ac:dyDescent="0.3">
      <c r="A179">
        <v>169</v>
      </c>
      <c r="B179">
        <f t="shared" ca="1" si="12"/>
        <v>0.89924546582568698</v>
      </c>
      <c r="C179">
        <f t="shared" ca="1" si="13"/>
        <v>-0.24379633685446425</v>
      </c>
      <c r="D179">
        <f t="shared" ca="1" si="11"/>
        <v>-0.94153273433152518</v>
      </c>
    </row>
    <row r="180" spans="1:4" x14ac:dyDescent="0.3">
      <c r="A180">
        <v>170</v>
      </c>
      <c r="B180">
        <f t="shared" ca="1" si="12"/>
        <v>0.40118236723767642</v>
      </c>
      <c r="C180">
        <f t="shared" ca="1" si="13"/>
        <v>-1.1701017509299334</v>
      </c>
      <c r="D180">
        <f t="shared" ca="1" si="11"/>
        <v>-0.37364885264296266</v>
      </c>
    </row>
    <row r="181" spans="1:4" x14ac:dyDescent="0.3">
      <c r="A181">
        <v>171</v>
      </c>
      <c r="B181">
        <f t="shared" ca="1" si="12"/>
        <v>0.38156749959923031</v>
      </c>
      <c r="C181">
        <f t="shared" ca="1" si="13"/>
        <v>-0.97431228715557783</v>
      </c>
      <c r="D181">
        <f t="shared" ca="1" si="11"/>
        <v>-0.11901478595326864</v>
      </c>
    </row>
    <row r="182" spans="1:4" x14ac:dyDescent="0.3">
      <c r="A182">
        <v>172</v>
      </c>
      <c r="B182">
        <f t="shared" ca="1" si="12"/>
        <v>0.51184570764845039</v>
      </c>
      <c r="C182">
        <f t="shared" ca="1" si="13"/>
        <v>-1.3344982658602085</v>
      </c>
      <c r="D182">
        <f t="shared" ca="1" si="11"/>
        <v>-0.87003538880555964</v>
      </c>
    </row>
    <row r="183" spans="1:4" x14ac:dyDescent="0.3">
      <c r="A183">
        <v>173</v>
      </c>
      <c r="B183">
        <f t="shared" ca="1" si="12"/>
        <v>0.29276021949350328</v>
      </c>
      <c r="C183">
        <f t="shared" ca="1" si="13"/>
        <v>1.3240571504240612</v>
      </c>
      <c r="D183">
        <f t="shared" ca="1" si="11"/>
        <v>2.4457764919435512</v>
      </c>
    </row>
    <row r="184" spans="1:4" x14ac:dyDescent="0.3">
      <c r="A184">
        <v>174</v>
      </c>
      <c r="B184">
        <f t="shared" ca="1" si="12"/>
        <v>0.24201201068195477</v>
      </c>
      <c r="C184">
        <f t="shared" ca="1" si="13"/>
        <v>-0.30707983787265847</v>
      </c>
      <c r="D184">
        <f t="shared" ca="1" si="11"/>
        <v>0.96688413008147722</v>
      </c>
    </row>
    <row r="185" spans="1:4" x14ac:dyDescent="0.3">
      <c r="A185">
        <v>175</v>
      </c>
      <c r="B185">
        <f t="shared" ca="1" si="12"/>
        <v>0.42914380805683927</v>
      </c>
      <c r="C185">
        <f t="shared" ca="1" si="13"/>
        <v>0.5422595555742824</v>
      </c>
      <c r="D185">
        <f t="shared" ca="1" si="11"/>
        <v>1.2548281314037646</v>
      </c>
    </row>
    <row r="186" spans="1:4" x14ac:dyDescent="0.3">
      <c r="A186">
        <v>176</v>
      </c>
      <c r="B186">
        <f t="shared" ca="1" si="12"/>
        <v>0.38340518658158862</v>
      </c>
      <c r="C186">
        <f t="shared" ca="1" si="13"/>
        <v>0.6359651047921755</v>
      </c>
      <c r="D186">
        <f t="shared" ca="1" si="11"/>
        <v>1.4857495450474096</v>
      </c>
    </row>
    <row r="187" spans="1:4" x14ac:dyDescent="0.3">
      <c r="A187">
        <v>177</v>
      </c>
      <c r="B187">
        <f t="shared" ca="1" si="12"/>
        <v>0.80707781125945477</v>
      </c>
      <c r="C187">
        <f t="shared" ca="1" si="13"/>
        <v>-1.0397842149532688</v>
      </c>
      <c r="D187">
        <f t="shared" ca="1" si="11"/>
        <v>-1.4610176487316331</v>
      </c>
    </row>
    <row r="188" spans="1:4" x14ac:dyDescent="0.3">
      <c r="A188">
        <v>178</v>
      </c>
      <c r="B188">
        <f t="shared" ca="1" si="12"/>
        <v>0.38562876810093738</v>
      </c>
      <c r="C188">
        <f t="shared" ca="1" si="13"/>
        <v>-0.93025818604564658</v>
      </c>
      <c r="D188">
        <f t="shared" ca="1" si="11"/>
        <v>-8.7144490348458725E-2</v>
      </c>
    </row>
    <row r="189" spans="1:4" x14ac:dyDescent="0.3">
      <c r="A189">
        <v>179</v>
      </c>
      <c r="B189">
        <f t="shared" ca="1" si="12"/>
        <v>0.22370800282405912</v>
      </c>
      <c r="C189">
        <f t="shared" ca="1" si="13"/>
        <v>-0.64831190788292892</v>
      </c>
      <c r="D189">
        <f t="shared" ca="1" si="11"/>
        <v>0.68056408364489362</v>
      </c>
    </row>
    <row r="190" spans="1:4" x14ac:dyDescent="0.3">
      <c r="A190">
        <v>180</v>
      </c>
      <c r="B190">
        <f t="shared" ca="1" si="12"/>
        <v>0.98096051949772378</v>
      </c>
      <c r="C190">
        <f t="shared" ca="1" si="13"/>
        <v>0.71136114147815088</v>
      </c>
      <c r="D190">
        <f t="shared" ref="D190:D201" ca="1" si="14">B$2+B$3*B190+C190*B$4</f>
        <v>-0.23152041701502069</v>
      </c>
    </row>
    <row r="191" spans="1:4" x14ac:dyDescent="0.3">
      <c r="A191">
        <v>181</v>
      </c>
      <c r="B191">
        <f t="shared" ca="1" si="12"/>
        <v>0.70223385724889908</v>
      </c>
      <c r="C191">
        <f t="shared" ca="1" si="13"/>
        <v>-0.13846811966970754</v>
      </c>
      <c r="D191">
        <f t="shared" ca="1" si="14"/>
        <v>-0.24516969141640479</v>
      </c>
    </row>
    <row r="192" spans="1:4" x14ac:dyDescent="0.3">
      <c r="A192">
        <v>182</v>
      </c>
      <c r="B192">
        <f t="shared" ca="1" si="12"/>
        <v>0.44065114945698658</v>
      </c>
      <c r="C192">
        <f t="shared" ca="1" si="13"/>
        <v>-0.47749112782560693</v>
      </c>
      <c r="D192">
        <f t="shared" ca="1" si="14"/>
        <v>0.20055542380343344</v>
      </c>
    </row>
    <row r="193" spans="1:4" x14ac:dyDescent="0.3">
      <c r="A193">
        <v>183</v>
      </c>
      <c r="B193">
        <f t="shared" ca="1" si="12"/>
        <v>0.65643114649228651</v>
      </c>
      <c r="C193">
        <f t="shared" ca="1" si="13"/>
        <v>-0.74165792206790704</v>
      </c>
      <c r="D193">
        <f t="shared" ca="1" si="14"/>
        <v>-0.71095136154476657</v>
      </c>
    </row>
    <row r="194" spans="1:4" x14ac:dyDescent="0.3">
      <c r="A194">
        <v>184</v>
      </c>
      <c r="B194">
        <f t="shared" ca="1" si="12"/>
        <v>1.8931215230844067E-3</v>
      </c>
      <c r="C194">
        <f t="shared" ca="1" si="13"/>
        <v>-0.17369582975018821</v>
      </c>
      <c r="D194">
        <f t="shared" ca="1" si="14"/>
        <v>1.8206248056805585</v>
      </c>
    </row>
    <row r="195" spans="1:4" x14ac:dyDescent="0.3">
      <c r="A195">
        <v>185</v>
      </c>
      <c r="B195">
        <f t="shared" ca="1" si="12"/>
        <v>0.7029153874173969</v>
      </c>
      <c r="C195">
        <f t="shared" ca="1" si="13"/>
        <v>-0.36999883893198987</v>
      </c>
      <c r="D195">
        <f t="shared" ca="1" si="14"/>
        <v>-0.47874500118418067</v>
      </c>
    </row>
    <row r="196" spans="1:4" x14ac:dyDescent="0.3">
      <c r="A196">
        <v>186</v>
      </c>
      <c r="B196">
        <f t="shared" ca="1" si="12"/>
        <v>4.8953700976437031E-2</v>
      </c>
      <c r="C196">
        <f t="shared" ca="1" si="13"/>
        <v>0.36746721022449069</v>
      </c>
      <c r="D196">
        <f t="shared" ca="1" si="14"/>
        <v>2.2206061072951795</v>
      </c>
    </row>
    <row r="197" spans="1:4" x14ac:dyDescent="0.3">
      <c r="A197">
        <v>187</v>
      </c>
      <c r="B197">
        <f t="shared" ca="1" si="12"/>
        <v>0.26684410242848522</v>
      </c>
      <c r="C197">
        <f t="shared" ca="1" si="13"/>
        <v>-0.77042317397887727</v>
      </c>
      <c r="D197">
        <f t="shared" ca="1" si="14"/>
        <v>0.42904451873566696</v>
      </c>
    </row>
    <row r="198" spans="1:4" x14ac:dyDescent="0.3">
      <c r="A198">
        <v>188</v>
      </c>
      <c r="B198">
        <f t="shared" ca="1" si="12"/>
        <v>0.62893333636441462</v>
      </c>
      <c r="C198">
        <f t="shared" ca="1" si="13"/>
        <v>-0.13913396398977515</v>
      </c>
      <c r="D198">
        <f t="shared" ca="1" si="14"/>
        <v>-2.5933973083019118E-2</v>
      </c>
    </row>
    <row r="199" spans="1:4" x14ac:dyDescent="0.3">
      <c r="A199">
        <v>189</v>
      </c>
      <c r="B199">
        <f t="shared" ca="1" si="12"/>
        <v>6.0295524679758739E-2</v>
      </c>
      <c r="C199">
        <f t="shared" ca="1" si="13"/>
        <v>0.87845991614323682</v>
      </c>
      <c r="D199">
        <f t="shared" ca="1" si="14"/>
        <v>2.6975733421039605</v>
      </c>
    </row>
    <row r="200" spans="1:4" x14ac:dyDescent="0.3">
      <c r="A200">
        <v>190</v>
      </c>
      <c r="B200">
        <f t="shared" ca="1" si="12"/>
        <v>0.58869058793777751</v>
      </c>
      <c r="C200">
        <f t="shared" ca="1" si="13"/>
        <v>0.44078873691797954</v>
      </c>
      <c r="D200">
        <f t="shared" ca="1" si="14"/>
        <v>0.67471697310464696</v>
      </c>
    </row>
    <row r="201" spans="1:4" x14ac:dyDescent="0.3">
      <c r="A201">
        <v>191</v>
      </c>
      <c r="B201">
        <f t="shared" ca="1" si="12"/>
        <v>0.88602963015862057</v>
      </c>
      <c r="C201">
        <f t="shared" ca="1" si="13"/>
        <v>0.47881561070451756</v>
      </c>
      <c r="D201">
        <f t="shared" ca="1" si="14"/>
        <v>-0.17927327977134416</v>
      </c>
    </row>
    <row r="202" spans="1:4" x14ac:dyDescent="0.3">
      <c r="A202">
        <v>192</v>
      </c>
      <c r="B202">
        <f t="shared" ca="1" si="12"/>
        <v>0.71142191586787773</v>
      </c>
      <c r="C202">
        <f t="shared" ca="1" si="13"/>
        <v>-0.49405398364528957</v>
      </c>
      <c r="D202">
        <f t="shared" ref="D202:D209" ca="1" si="15">B$2+B$3*B202+C202*B$4</f>
        <v>-0.62831973124892282</v>
      </c>
    </row>
    <row r="203" spans="1:4" x14ac:dyDescent="0.3">
      <c r="A203">
        <v>193</v>
      </c>
      <c r="B203">
        <f t="shared" ca="1" si="12"/>
        <v>0.8956812426531704</v>
      </c>
      <c r="C203">
        <f t="shared" ca="1" si="13"/>
        <v>-1.2672326217281713</v>
      </c>
      <c r="D203">
        <f t="shared" ca="1" si="15"/>
        <v>-1.9542763496876827</v>
      </c>
    </row>
    <row r="204" spans="1:4" x14ac:dyDescent="0.3">
      <c r="A204">
        <v>194</v>
      </c>
      <c r="B204">
        <f t="shared" ref="B204:B210" ca="1" si="16">RAND()</f>
        <v>0.44133171306959018</v>
      </c>
      <c r="C204">
        <f t="shared" ref="C204:C210" ca="1" si="17">NORMINV(RAND(),0,1)</f>
        <v>-1.7132764019526923</v>
      </c>
      <c r="D204">
        <f t="shared" ca="1" si="15"/>
        <v>-1.0372715411614628</v>
      </c>
    </row>
    <row r="205" spans="1:4" x14ac:dyDescent="0.3">
      <c r="A205">
        <v>195</v>
      </c>
      <c r="B205">
        <f t="shared" ca="1" si="16"/>
        <v>0.83014561201214365</v>
      </c>
      <c r="C205">
        <f t="shared" ca="1" si="17"/>
        <v>-1.19226941554578</v>
      </c>
      <c r="D205">
        <f t="shared" ca="1" si="15"/>
        <v>-1.6827062515822111</v>
      </c>
    </row>
    <row r="206" spans="1:4" x14ac:dyDescent="0.3">
      <c r="A206">
        <v>196</v>
      </c>
      <c r="B206">
        <f t="shared" ca="1" si="16"/>
        <v>0.96533094073169257</v>
      </c>
      <c r="C206">
        <f t="shared" ca="1" si="17"/>
        <v>-0.48776518584365569</v>
      </c>
      <c r="D206">
        <f t="shared" ca="1" si="15"/>
        <v>-1.3837580080387335</v>
      </c>
    </row>
    <row r="207" spans="1:4" x14ac:dyDescent="0.3">
      <c r="A207">
        <v>197</v>
      </c>
      <c r="B207">
        <f t="shared" ca="1" si="16"/>
        <v>0.73138776558960361</v>
      </c>
      <c r="C207">
        <f t="shared" ca="1" si="17"/>
        <v>1.200813921608485</v>
      </c>
      <c r="D207">
        <f t="shared" ca="1" si="15"/>
        <v>1.006650624839674</v>
      </c>
    </row>
    <row r="208" spans="1:4" x14ac:dyDescent="0.3">
      <c r="A208">
        <v>198</v>
      </c>
      <c r="B208">
        <f t="shared" ca="1" si="16"/>
        <v>0.60950685072705879</v>
      </c>
      <c r="C208">
        <f t="shared" ca="1" si="17"/>
        <v>0.77316846509656756</v>
      </c>
      <c r="D208">
        <f t="shared" ca="1" si="15"/>
        <v>0.94464791291539107</v>
      </c>
    </row>
    <row r="209" spans="1:4" x14ac:dyDescent="0.3">
      <c r="A209">
        <v>199</v>
      </c>
      <c r="B209">
        <f t="shared" ca="1" si="16"/>
        <v>0.3538923563598686</v>
      </c>
      <c r="C209">
        <f t="shared" ca="1" si="17"/>
        <v>0.17382254579601158</v>
      </c>
      <c r="D209">
        <f t="shared" ca="1" si="15"/>
        <v>1.1121454767164058</v>
      </c>
    </row>
    <row r="210" spans="1:4" x14ac:dyDescent="0.3">
      <c r="A210">
        <v>200</v>
      </c>
      <c r="B210">
        <f t="shared" ca="1" si="16"/>
        <v>0.73857692395745778</v>
      </c>
      <c r="C210">
        <f t="shared" ca="1" si="17"/>
        <v>9.0084075763119817E-2</v>
      </c>
      <c r="D210">
        <f t="shared" ref="D210" ca="1" si="18">B$2+B$3*B210+C210*B$4</f>
        <v>-0.1256466961092535</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Ribbit" shapeId="1025" r:id="rId4">
          <objectPr defaultSize="0" autoPict="0" r:id="rId5">
            <anchor moveWithCells="1">
              <from>
                <xdr:col>5</xdr:col>
                <xdr:colOff>182880</xdr:colOff>
                <xdr:row>1</xdr:row>
                <xdr:rowOff>45720</xdr:rowOff>
              </from>
              <to>
                <xdr:col>10</xdr:col>
                <xdr:colOff>426720</xdr:colOff>
                <xdr:row>2</xdr:row>
                <xdr:rowOff>259080</xdr:rowOff>
              </to>
            </anchor>
          </objectPr>
        </oleObject>
      </mc:Choice>
      <mc:Fallback>
        <oleObject progId="Equation.Ribbit" shapeId="1025" r:id="rId4"/>
      </mc:Fallback>
    </mc:AlternateContent>
    <mc:AlternateContent xmlns:mc="http://schemas.openxmlformats.org/markup-compatibility/2006">
      <mc:Choice Requires="x14">
        <oleObject progId="Equation.Ribbit" shapeId="1026" r:id="rId6">
          <objectPr defaultSize="0" autoPict="0" r:id="rId7">
            <anchor moveWithCells="1">
              <from>
                <xdr:col>6</xdr:col>
                <xdr:colOff>38100</xdr:colOff>
                <xdr:row>4</xdr:row>
                <xdr:rowOff>137160</xdr:rowOff>
              </from>
              <to>
                <xdr:col>9</xdr:col>
                <xdr:colOff>381000</xdr:colOff>
                <xdr:row>8</xdr:row>
                <xdr:rowOff>38100</xdr:rowOff>
              </to>
            </anchor>
          </objectPr>
        </oleObject>
      </mc:Choice>
      <mc:Fallback>
        <oleObject progId="Equation.Ribbit" shapeId="102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10"/>
  <sheetViews>
    <sheetView topLeftCell="A4" workbookViewId="0">
      <selection activeCell="B11" sqref="B11"/>
    </sheetView>
  </sheetViews>
  <sheetFormatPr defaultRowHeight="14.4" x14ac:dyDescent="0.3"/>
  <cols>
    <col min="16" max="16" width="12" customWidth="1"/>
  </cols>
  <sheetData>
    <row r="1" spans="1:17" ht="21" x14ac:dyDescent="0.4">
      <c r="A1" s="2"/>
      <c r="B1" s="2"/>
    </row>
    <row r="2" spans="1:17" ht="21" x14ac:dyDescent="0.4">
      <c r="A2" s="3" t="s">
        <v>12</v>
      </c>
      <c r="B2" s="2">
        <v>2</v>
      </c>
    </row>
    <row r="3" spans="1:17" ht="21" x14ac:dyDescent="0.4">
      <c r="A3" s="2" t="s">
        <v>20</v>
      </c>
      <c r="B3" s="2">
        <v>-3</v>
      </c>
      <c r="L3" t="s">
        <v>28</v>
      </c>
    </row>
    <row r="4" spans="1:17" ht="21" x14ac:dyDescent="0.4">
      <c r="A4" s="4" t="s">
        <v>4</v>
      </c>
      <c r="B4" s="2">
        <v>1</v>
      </c>
    </row>
    <row r="10" spans="1:17" x14ac:dyDescent="0.3">
      <c r="B10" t="s">
        <v>2</v>
      </c>
      <c r="C10" s="1" t="s">
        <v>5</v>
      </c>
      <c r="D10" t="s">
        <v>3</v>
      </c>
      <c r="G10" s="5" t="s">
        <v>24</v>
      </c>
      <c r="H10" s="5"/>
      <c r="I10" s="5"/>
      <c r="J10" s="5"/>
      <c r="K10" s="5"/>
      <c r="O10" t="s">
        <v>14</v>
      </c>
    </row>
    <row r="11" spans="1:17" x14ac:dyDescent="0.3">
      <c r="A11">
        <v>1</v>
      </c>
      <c r="B11" s="6">
        <v>10000</v>
      </c>
      <c r="C11">
        <f ca="1">NORMINV(RAND(),0,1)</f>
        <v>0.57958392185814678</v>
      </c>
      <c r="D11">
        <f ca="1">B$2+B$3*B11+C11*B$4</f>
        <v>-29997.420416078141</v>
      </c>
      <c r="G11" t="s">
        <v>6</v>
      </c>
      <c r="H11">
        <f ca="1">AVERAGE(C11:C60)</f>
        <v>-0.14992259586521073</v>
      </c>
      <c r="J11" t="s">
        <v>10</v>
      </c>
      <c r="K11">
        <f ca="1">AVERAGE(B11:B60)</f>
        <v>200.49166946167884</v>
      </c>
      <c r="O11" t="s">
        <v>16</v>
      </c>
      <c r="P11" t="s">
        <v>7</v>
      </c>
    </row>
    <row r="12" spans="1:17" x14ac:dyDescent="0.3">
      <c r="A12">
        <v>2</v>
      </c>
      <c r="B12">
        <f t="shared" ref="B12:B75" ca="1" si="0">RAND()</f>
        <v>0.45446006871933342</v>
      </c>
      <c r="C12">
        <f t="shared" ref="C12:C75" ca="1" si="1">NORMINV(RAND(),0,1)</f>
        <v>-0.43595495806399576</v>
      </c>
      <c r="D12">
        <f t="shared" ref="D12:D75" ca="1" si="2">B$2+B$3*B12+C12*B$4</f>
        <v>0.20066483577800398</v>
      </c>
      <c r="G12" t="s">
        <v>9</v>
      </c>
      <c r="H12">
        <f ca="1">STDEV(C11:C60)</f>
        <v>1.1059050073257581</v>
      </c>
      <c r="J12" t="s">
        <v>0</v>
      </c>
      <c r="K12">
        <f ca="1">INTERCEPT(D11:D60,B11:B60)</f>
        <v>1.8351572898022823</v>
      </c>
      <c r="O12">
        <f t="array" aca="1" ref="O12:P16" ca="1">LINEST(D11:D60,B11:B60,1,1)</f>
        <v>-2.9999255823727147</v>
      </c>
      <c r="P12">
        <f ca="1"/>
        <v>1.8351572898030781</v>
      </c>
    </row>
    <row r="13" spans="1:17" x14ac:dyDescent="0.3">
      <c r="A13">
        <v>3</v>
      </c>
      <c r="B13">
        <f t="shared" ca="1" si="0"/>
        <v>0.12269519804957862</v>
      </c>
      <c r="C13">
        <f t="shared" ca="1" si="1"/>
        <v>-0.66870042760348936</v>
      </c>
      <c r="D13">
        <f t="shared" ca="1" si="2"/>
        <v>0.96321397824777488</v>
      </c>
      <c r="J13" t="s">
        <v>1</v>
      </c>
      <c r="K13">
        <f ca="1">SLOPE(D11:D60,B11:B60)</f>
        <v>-2.9999255823727102</v>
      </c>
      <c r="N13" t="s">
        <v>18</v>
      </c>
      <c r="O13">
        <f ca="1"/>
        <v>1.1236439046497757E-4</v>
      </c>
      <c r="P13">
        <f ca="1"/>
        <v>0.15890725776321266</v>
      </c>
      <c r="Q13" t="s">
        <v>17</v>
      </c>
    </row>
    <row r="14" spans="1:17" x14ac:dyDescent="0.3">
      <c r="A14">
        <v>4</v>
      </c>
      <c r="B14">
        <f t="shared" ca="1" si="0"/>
        <v>6.000330977755608E-2</v>
      </c>
      <c r="C14">
        <f t="shared" ca="1" si="1"/>
        <v>-0.64178073395914736</v>
      </c>
      <c r="D14">
        <f t="shared" ca="1" si="2"/>
        <v>1.1782093367081843</v>
      </c>
      <c r="J14" t="s">
        <v>13</v>
      </c>
      <c r="K14">
        <f ca="1">STEYX(D11:D60,B11:B60)</f>
        <v>1.112294938042224</v>
      </c>
      <c r="N14" t="s">
        <v>15</v>
      </c>
      <c r="O14">
        <f ca="1"/>
        <v>0.9999999326592971</v>
      </c>
      <c r="P14">
        <f ca="1"/>
        <v>1.1122949291531257</v>
      </c>
      <c r="Q14" t="s">
        <v>8</v>
      </c>
    </row>
    <row r="15" spans="1:17" x14ac:dyDescent="0.3">
      <c r="A15">
        <v>5</v>
      </c>
      <c r="B15">
        <f t="shared" ca="1" si="0"/>
        <v>7.0410948916142635E-2</v>
      </c>
      <c r="C15">
        <f t="shared" ca="1" si="1"/>
        <v>0.39523201782514233</v>
      </c>
      <c r="D15">
        <f t="shared" ca="1" si="2"/>
        <v>2.1839991710767146</v>
      </c>
      <c r="G15" t="s">
        <v>11</v>
      </c>
      <c r="J15" t="s">
        <v>13</v>
      </c>
      <c r="K15">
        <f t="array" aca="1" ref="K15" ca="1">SQRT(SUMSQ(D11:D60-K$12-K$13*B11:B60)/48)</f>
        <v>1.1122949291530817</v>
      </c>
      <c r="O15">
        <f ca="1"/>
        <v>712793224.06114233</v>
      </c>
      <c r="P15">
        <f ca="1"/>
        <v>48</v>
      </c>
      <c r="Q15" t="s">
        <v>19</v>
      </c>
    </row>
    <row r="16" spans="1:17" x14ac:dyDescent="0.3">
      <c r="A16">
        <v>6</v>
      </c>
      <c r="B16">
        <f t="shared" ca="1" si="0"/>
        <v>0.62837675603772503</v>
      </c>
      <c r="C16">
        <f t="shared" ca="1" si="1"/>
        <v>1.8505691022942157</v>
      </c>
      <c r="D16">
        <f t="shared" ca="1" si="2"/>
        <v>1.9654388341810407</v>
      </c>
      <c r="G16" t="str">
        <f>"y="&amp;TEXT(B3," #,## ")&amp;"*x"&amp;IF(B2&gt;0,"  +","  ")&amp;TEXT(B2," #,## ")</f>
        <v xml:space="preserve">y=- 3 *x  + 2 </v>
      </c>
      <c r="O16">
        <f ca="1"/>
        <v>881867783.52278411</v>
      </c>
      <c r="P16">
        <f ca="1"/>
        <v>59.385600452148324</v>
      </c>
    </row>
    <row r="17" spans="1:16" x14ac:dyDescent="0.3">
      <c r="A17">
        <v>7</v>
      </c>
      <c r="B17">
        <f t="shared" ca="1" si="0"/>
        <v>1.3069342276724738E-2</v>
      </c>
      <c r="C17">
        <f t="shared" ca="1" si="1"/>
        <v>3.4267779099038671E-2</v>
      </c>
      <c r="D17">
        <f t="shared" ca="1" si="2"/>
        <v>1.9950597522688645</v>
      </c>
    </row>
    <row r="18" spans="1:16" x14ac:dyDescent="0.3">
      <c r="A18">
        <v>8</v>
      </c>
      <c r="B18">
        <f t="shared" ca="1" si="0"/>
        <v>0.74202417683178334</v>
      </c>
      <c r="C18">
        <f t="shared" ca="1" si="1"/>
        <v>-0.29472963493139237</v>
      </c>
      <c r="D18">
        <f t="shared" ca="1" si="2"/>
        <v>-0.52080216542674251</v>
      </c>
    </row>
    <row r="19" spans="1:16" x14ac:dyDescent="0.3">
      <c r="A19">
        <v>9</v>
      </c>
      <c r="B19">
        <f t="shared" ca="1" si="0"/>
        <v>0.61725454819307779</v>
      </c>
      <c r="C19">
        <f t="shared" ca="1" si="1"/>
        <v>0.92261515782600356</v>
      </c>
      <c r="D19">
        <f t="shared" ca="1" si="2"/>
        <v>1.0708515132467702</v>
      </c>
    </row>
    <row r="20" spans="1:16" x14ac:dyDescent="0.3">
      <c r="A20">
        <v>10</v>
      </c>
      <c r="B20">
        <f t="shared" ca="1" si="0"/>
        <v>9.8799369609332555E-2</v>
      </c>
      <c r="C20">
        <f t="shared" ca="1" si="1"/>
        <v>0.19671310519809329</v>
      </c>
      <c r="D20">
        <f t="shared" ca="1" si="2"/>
        <v>1.9003149963700956</v>
      </c>
    </row>
    <row r="21" spans="1:16" x14ac:dyDescent="0.3">
      <c r="A21">
        <v>11</v>
      </c>
      <c r="B21">
        <f t="shared" ca="1" si="0"/>
        <v>0.68239254219779666</v>
      </c>
      <c r="C21">
        <f t="shared" ca="1" si="1"/>
        <v>1.6475376167051174</v>
      </c>
      <c r="D21">
        <f t="shared" ca="1" si="2"/>
        <v>1.6003599901117274</v>
      </c>
      <c r="N21" t="s">
        <v>21</v>
      </c>
      <c r="O21">
        <f ca="1">MIN(D$11:D$60)</f>
        <v>-29997.420416078141</v>
      </c>
    </row>
    <row r="22" spans="1:16" x14ac:dyDescent="0.3">
      <c r="A22">
        <v>12</v>
      </c>
      <c r="B22">
        <f t="shared" ca="1" si="0"/>
        <v>0.38905290867426834</v>
      </c>
      <c r="C22">
        <f t="shared" ca="1" si="1"/>
        <v>2.0639974925282858</v>
      </c>
      <c r="D22">
        <f t="shared" ca="1" si="2"/>
        <v>2.8968387665054807</v>
      </c>
      <c r="N22" t="s">
        <v>22</v>
      </c>
      <c r="O22">
        <f ca="1">MAX(D11:D60)</f>
        <v>3.6553157116382877</v>
      </c>
    </row>
    <row r="23" spans="1:16" x14ac:dyDescent="0.3">
      <c r="A23">
        <v>13</v>
      </c>
      <c r="B23">
        <f t="shared" ca="1" si="0"/>
        <v>0.56097585472593103</v>
      </c>
      <c r="C23">
        <f t="shared" ca="1" si="1"/>
        <v>0.76173487833040465</v>
      </c>
      <c r="D23">
        <f t="shared" ca="1" si="2"/>
        <v>1.0788073141526113</v>
      </c>
      <c r="N23" t="s">
        <v>23</v>
      </c>
      <c r="O23">
        <f ca="1">(O22-O21)/9</f>
        <v>3333.4528590877535</v>
      </c>
    </row>
    <row r="24" spans="1:16" x14ac:dyDescent="0.3">
      <c r="A24">
        <v>14</v>
      </c>
      <c r="B24">
        <f t="shared" ca="1" si="0"/>
        <v>0.45876984510833152</v>
      </c>
      <c r="C24">
        <f t="shared" ca="1" si="1"/>
        <v>-0.48906969074175549</v>
      </c>
      <c r="D24">
        <f t="shared" ca="1" si="2"/>
        <v>0.13462077393324995</v>
      </c>
      <c r="N24">
        <f ca="1">O21</f>
        <v>-29997.420416078141</v>
      </c>
      <c r="O24" t="s">
        <v>26</v>
      </c>
      <c r="P24" t="s">
        <v>27</v>
      </c>
    </row>
    <row r="25" spans="1:16" x14ac:dyDescent="0.3">
      <c r="A25">
        <v>15</v>
      </c>
      <c r="B25">
        <f t="shared" ca="1" si="0"/>
        <v>0.99581430667381743</v>
      </c>
      <c r="C25">
        <f t="shared" ca="1" si="1"/>
        <v>-1.7601608299098923</v>
      </c>
      <c r="D25">
        <f t="shared" ca="1" si="2"/>
        <v>-2.7476037499313448</v>
      </c>
      <c r="M25">
        <v>1</v>
      </c>
      <c r="N25">
        <f ca="1">O$21+O$23*M25</f>
        <v>-26663.967556990388</v>
      </c>
      <c r="O25">
        <f t="array" aca="1" ref="O25:O33" ca="1">FREQUENCY(D11:D60,N25:N33)</f>
        <v>1</v>
      </c>
      <c r="P25" t="str">
        <f ca="1">"("&amp;ROUND(N24,2)&amp;" "&amp;ROUND(N25,2)&amp;"]"</f>
        <v>(-29997.42 -26663.97]</v>
      </c>
    </row>
    <row r="26" spans="1:16" x14ac:dyDescent="0.3">
      <c r="A26">
        <v>16</v>
      </c>
      <c r="B26">
        <f t="shared" ca="1" si="0"/>
        <v>0.84675777075771175</v>
      </c>
      <c r="C26">
        <f t="shared" ca="1" si="1"/>
        <v>-0.88569791683577692</v>
      </c>
      <c r="D26">
        <f t="shared" ca="1" si="2"/>
        <v>-1.4259712291089124</v>
      </c>
      <c r="M26">
        <v>2</v>
      </c>
      <c r="N26">
        <f t="shared" ref="N26:N33" ca="1" si="3">O$21+O$23*M26</f>
        <v>-23330.514697902632</v>
      </c>
      <c r="O26">
        <f ca="1"/>
        <v>0</v>
      </c>
      <c r="P26" t="str">
        <f t="shared" ref="P26:P33" ca="1" si="4">"("&amp;ROUND(N25,2)&amp;" "&amp;ROUND(N26,2)&amp;"]"</f>
        <v>(-26663.97 -23330.51]</v>
      </c>
    </row>
    <row r="27" spans="1:16" x14ac:dyDescent="0.3">
      <c r="A27">
        <v>17</v>
      </c>
      <c r="B27">
        <f t="shared" ca="1" si="0"/>
        <v>0.87851198070732361</v>
      </c>
      <c r="C27">
        <f t="shared" ca="1" si="1"/>
        <v>0.76549072668755325</v>
      </c>
      <c r="D27">
        <f t="shared" ca="1" si="2"/>
        <v>0.12995478456558263</v>
      </c>
      <c r="M27">
        <v>3</v>
      </c>
      <c r="N27">
        <f t="shared" ca="1" si="3"/>
        <v>-19997.06183881488</v>
      </c>
      <c r="O27">
        <f ca="1"/>
        <v>0</v>
      </c>
      <c r="P27" t="str">
        <f t="shared" ca="1" si="4"/>
        <v>(-23330.51 -19997.06]</v>
      </c>
    </row>
    <row r="28" spans="1:16" x14ac:dyDescent="0.3">
      <c r="A28">
        <v>18</v>
      </c>
      <c r="B28">
        <f t="shared" ca="1" si="0"/>
        <v>0.92385444553813612</v>
      </c>
      <c r="C28">
        <f t="shared" ca="1" si="1"/>
        <v>-0.54664086647358445</v>
      </c>
      <c r="D28">
        <f t="shared" ca="1" si="2"/>
        <v>-1.3182042030879928</v>
      </c>
      <c r="M28">
        <v>4</v>
      </c>
      <c r="N28">
        <f t="shared" ca="1" si="3"/>
        <v>-16663.608979727127</v>
      </c>
      <c r="O28">
        <f ca="1"/>
        <v>0</v>
      </c>
      <c r="P28" t="str">
        <f t="shared" ca="1" si="4"/>
        <v>(-19997.06 -16663.61]</v>
      </c>
    </row>
    <row r="29" spans="1:16" x14ac:dyDescent="0.3">
      <c r="A29">
        <v>19</v>
      </c>
      <c r="B29">
        <f t="shared" ca="1" si="0"/>
        <v>0.58877571995073086</v>
      </c>
      <c r="C29">
        <f t="shared" ca="1" si="1"/>
        <v>-0.11921739080452111</v>
      </c>
      <c r="D29">
        <f t="shared" ca="1" si="2"/>
        <v>0.11445544934328632</v>
      </c>
      <c r="M29">
        <v>5</v>
      </c>
      <c r="N29">
        <f t="shared" ca="1" si="3"/>
        <v>-13330.156120639374</v>
      </c>
      <c r="O29">
        <f ca="1"/>
        <v>0</v>
      </c>
      <c r="P29" t="str">
        <f t="shared" ca="1" si="4"/>
        <v>(-16663.61 -13330.16]</v>
      </c>
    </row>
    <row r="30" spans="1:16" x14ac:dyDescent="0.3">
      <c r="A30">
        <v>20</v>
      </c>
      <c r="B30">
        <f t="shared" ca="1" si="0"/>
        <v>0.83069698479906762</v>
      </c>
      <c r="C30">
        <f t="shared" ca="1" si="1"/>
        <v>0.40752200193711152</v>
      </c>
      <c r="D30">
        <f t="shared" ca="1" si="2"/>
        <v>-8.4568952460091218E-2</v>
      </c>
      <c r="M30">
        <v>6</v>
      </c>
      <c r="N30">
        <f t="shared" ca="1" si="3"/>
        <v>-9996.7032615516182</v>
      </c>
      <c r="O30">
        <f ca="1"/>
        <v>0</v>
      </c>
      <c r="P30" t="str">
        <f t="shared" ca="1" si="4"/>
        <v>(-13330.16 -9996.7]</v>
      </c>
    </row>
    <row r="31" spans="1:16" x14ac:dyDescent="0.3">
      <c r="A31">
        <v>21</v>
      </c>
      <c r="B31">
        <f t="shared" ca="1" si="0"/>
        <v>0.72510428188553377</v>
      </c>
      <c r="C31">
        <f t="shared" ca="1" si="1"/>
        <v>-1.4928455040999575</v>
      </c>
      <c r="D31">
        <f t="shared" ca="1" si="2"/>
        <v>-1.6681583497565591</v>
      </c>
      <c r="M31">
        <v>7</v>
      </c>
      <c r="N31">
        <f t="shared" ca="1" si="3"/>
        <v>-6663.2504024638656</v>
      </c>
      <c r="O31">
        <f ca="1"/>
        <v>0</v>
      </c>
      <c r="P31" t="str">
        <f t="shared" ca="1" si="4"/>
        <v>(-9996.7 -6663.25]</v>
      </c>
    </row>
    <row r="32" spans="1:16" x14ac:dyDescent="0.3">
      <c r="A32">
        <v>22</v>
      </c>
      <c r="B32">
        <f t="shared" ca="1" si="0"/>
        <v>0.5472771162058111</v>
      </c>
      <c r="C32">
        <f t="shared" ca="1" si="1"/>
        <v>-1.221558232429711</v>
      </c>
      <c r="D32">
        <f t="shared" ca="1" si="2"/>
        <v>-0.86338958104714436</v>
      </c>
      <c r="M32">
        <v>8</v>
      </c>
      <c r="N32">
        <f t="shared" ca="1" si="3"/>
        <v>-3329.797543376113</v>
      </c>
      <c r="O32">
        <f ca="1"/>
        <v>0</v>
      </c>
      <c r="P32" t="str">
        <f t="shared" ca="1" si="4"/>
        <v>(-6663.25 -3329.8]</v>
      </c>
    </row>
    <row r="33" spans="1:17" x14ac:dyDescent="0.3">
      <c r="A33">
        <v>23</v>
      </c>
      <c r="B33">
        <f t="shared" ca="1" si="0"/>
        <v>0.57597680230421022</v>
      </c>
      <c r="C33">
        <f t="shared" ca="1" si="1"/>
        <v>-0.36855684398139377</v>
      </c>
      <c r="D33">
        <f t="shared" ca="1" si="2"/>
        <v>-9.6487250894024434E-2</v>
      </c>
      <c r="M33">
        <v>9</v>
      </c>
      <c r="N33">
        <f t="shared" ca="1" si="3"/>
        <v>3.6553157116395596</v>
      </c>
      <c r="O33">
        <f ca="1"/>
        <v>49</v>
      </c>
      <c r="P33" t="str">
        <f t="shared" ca="1" si="4"/>
        <v>(-3329.8 3.66]</v>
      </c>
    </row>
    <row r="34" spans="1:17" x14ac:dyDescent="0.3">
      <c r="A34">
        <v>24</v>
      </c>
      <c r="B34">
        <f t="shared" ca="1" si="0"/>
        <v>0.6436096096143562</v>
      </c>
      <c r="C34">
        <f t="shared" ca="1" si="1"/>
        <v>0.84349565088625356</v>
      </c>
      <c r="D34">
        <f t="shared" ca="1" si="2"/>
        <v>0.91266682204318494</v>
      </c>
      <c r="N34" s="7"/>
    </row>
    <row r="35" spans="1:17" x14ac:dyDescent="0.3">
      <c r="A35">
        <v>25</v>
      </c>
      <c r="B35">
        <f t="shared" ca="1" si="0"/>
        <v>6.1027746180178144E-2</v>
      </c>
      <c r="C35">
        <f t="shared" ca="1" si="1"/>
        <v>1.838398950178822</v>
      </c>
      <c r="D35">
        <f t="shared" ca="1" si="2"/>
        <v>3.6553157116382877</v>
      </c>
    </row>
    <row r="36" spans="1:17" x14ac:dyDescent="0.3">
      <c r="A36">
        <v>26</v>
      </c>
      <c r="B36">
        <f t="shared" ca="1" si="0"/>
        <v>0.32339989328275331</v>
      </c>
      <c r="C36">
        <f t="shared" ca="1" si="1"/>
        <v>0.55112773580067098</v>
      </c>
      <c r="D36">
        <f t="shared" ca="1" si="2"/>
        <v>1.580928055952411</v>
      </c>
    </row>
    <row r="37" spans="1:17" x14ac:dyDescent="0.3">
      <c r="A37">
        <v>27</v>
      </c>
      <c r="B37">
        <f t="shared" ca="1" si="0"/>
        <v>0.41445022131418285</v>
      </c>
      <c r="C37">
        <f t="shared" ca="1" si="1"/>
        <v>0.39784874069980647</v>
      </c>
      <c r="D37">
        <f t="shared" ca="1" si="2"/>
        <v>1.1544980767572581</v>
      </c>
    </row>
    <row r="38" spans="1:17" x14ac:dyDescent="0.3">
      <c r="A38">
        <v>28</v>
      </c>
      <c r="B38">
        <f t="shared" ca="1" si="0"/>
        <v>0.64947148461625237</v>
      </c>
      <c r="C38">
        <f t="shared" ca="1" si="1"/>
        <v>-1.4451409648353959</v>
      </c>
      <c r="D38">
        <f t="shared" ca="1" si="2"/>
        <v>-1.393555418684153</v>
      </c>
    </row>
    <row r="39" spans="1:17" x14ac:dyDescent="0.3">
      <c r="A39">
        <v>29</v>
      </c>
      <c r="B39">
        <f t="shared" ca="1" si="0"/>
        <v>0.79563056973497581</v>
      </c>
      <c r="C39">
        <f t="shared" ca="1" si="1"/>
        <v>0.48939329264272724</v>
      </c>
      <c r="D39">
        <f t="shared" ca="1" si="2"/>
        <v>0.10250158343779969</v>
      </c>
    </row>
    <row r="40" spans="1:17" x14ac:dyDescent="0.3">
      <c r="A40">
        <v>30</v>
      </c>
      <c r="B40">
        <f t="shared" ca="1" si="0"/>
        <v>0.7838099853510706</v>
      </c>
      <c r="C40">
        <f t="shared" ca="1" si="1"/>
        <v>-1.0790582975460823</v>
      </c>
      <c r="D40">
        <f t="shared" ca="1" si="2"/>
        <v>-1.430488253599294</v>
      </c>
    </row>
    <row r="41" spans="1:17" x14ac:dyDescent="0.3">
      <c r="A41">
        <v>31</v>
      </c>
      <c r="B41">
        <f t="shared" ca="1" si="0"/>
        <v>0.21280179339304572</v>
      </c>
      <c r="C41">
        <f t="shared" ca="1" si="1"/>
        <v>-1.3412737861409167</v>
      </c>
      <c r="D41">
        <f t="shared" ca="1" si="2"/>
        <v>2.0320833679946082E-2</v>
      </c>
    </row>
    <row r="42" spans="1:17" x14ac:dyDescent="0.3">
      <c r="A42">
        <v>32</v>
      </c>
      <c r="B42">
        <f t="shared" ca="1" si="0"/>
        <v>0.94603135171233532</v>
      </c>
      <c r="C42">
        <f t="shared" ca="1" si="1"/>
        <v>-0.98128912043917793</v>
      </c>
      <c r="D42">
        <f t="shared" ca="1" si="2"/>
        <v>-1.819383175576184</v>
      </c>
    </row>
    <row r="43" spans="1:17" x14ac:dyDescent="0.3">
      <c r="A43">
        <v>33</v>
      </c>
      <c r="B43">
        <f t="shared" ca="1" si="0"/>
        <v>0.12891330161630954</v>
      </c>
      <c r="C43">
        <f t="shared" ca="1" si="1"/>
        <v>-1.6448364690574448</v>
      </c>
      <c r="D43">
        <f t="shared" ca="1" si="2"/>
        <v>-3.1576373906373467E-2</v>
      </c>
    </row>
    <row r="44" spans="1:17" x14ac:dyDescent="0.3">
      <c r="A44">
        <v>34</v>
      </c>
      <c r="B44">
        <f t="shared" ca="1" si="0"/>
        <v>0.66227632834311723</v>
      </c>
      <c r="C44">
        <f t="shared" ca="1" si="1"/>
        <v>-1.8348061323673701</v>
      </c>
      <c r="D44">
        <f t="shared" ca="1" si="2"/>
        <v>-1.8216351173967218</v>
      </c>
      <c r="G44" s="5" t="s">
        <v>25</v>
      </c>
      <c r="H44" s="5"/>
      <c r="I44" s="5"/>
      <c r="J44" s="5"/>
      <c r="K44" s="5"/>
      <c r="O44" t="s">
        <v>14</v>
      </c>
    </row>
    <row r="45" spans="1:17" x14ac:dyDescent="0.3">
      <c r="A45">
        <v>35</v>
      </c>
      <c r="B45">
        <f t="shared" ca="1" si="0"/>
        <v>0.23390030488542402</v>
      </c>
      <c r="C45">
        <f t="shared" ca="1" si="1"/>
        <v>4.0048712683018087E-2</v>
      </c>
      <c r="D45">
        <f t="shared" ca="1" si="2"/>
        <v>1.338347798026746</v>
      </c>
      <c r="G45" t="s">
        <v>6</v>
      </c>
      <c r="H45">
        <f ca="1">AVERAGE(C11:C210)</f>
        <v>-9.1254572421638258E-2</v>
      </c>
      <c r="J45" t="s">
        <v>10</v>
      </c>
      <c r="K45">
        <f ca="1">AVERAGE(X)</f>
        <v>50.477538659020972</v>
      </c>
      <c r="O45" t="s">
        <v>16</v>
      </c>
      <c r="P45" t="s">
        <v>7</v>
      </c>
    </row>
    <row r="46" spans="1:17" x14ac:dyDescent="0.3">
      <c r="A46">
        <v>36</v>
      </c>
      <c r="B46">
        <f t="shared" ca="1" si="0"/>
        <v>0.88236859500779008</v>
      </c>
      <c r="C46">
        <f t="shared" ca="1" si="1"/>
        <v>1.1871745590871721</v>
      </c>
      <c r="D46">
        <f t="shared" ca="1" si="2"/>
        <v>0.54006877406380194</v>
      </c>
      <c r="G46" t="s">
        <v>9</v>
      </c>
      <c r="H46">
        <f ca="1">STDEV(C11:C210)</f>
        <v>1.0680777597598738</v>
      </c>
      <c r="J46" t="s">
        <v>0</v>
      </c>
      <c r="K46">
        <f ca="1">INTERCEPT(y,X)</f>
        <v>1.9053455366060632</v>
      </c>
      <c r="O46">
        <f t="array" aca="1" ref="O46:P50" ca="1">LINEST(y,X,1,1)</f>
        <v>-2.9999326454684083</v>
      </c>
      <c r="P46">
        <f ca="1"/>
        <v>1.9053455366059779</v>
      </c>
    </row>
    <row r="47" spans="1:17" x14ac:dyDescent="0.3">
      <c r="A47">
        <v>37</v>
      </c>
      <c r="B47">
        <f t="shared" ca="1" si="0"/>
        <v>0.80166191489468797</v>
      </c>
      <c r="C47">
        <f t="shared" ca="1" si="1"/>
        <v>-2.3261250276540255</v>
      </c>
      <c r="D47">
        <f t="shared" ca="1" si="2"/>
        <v>-2.7311107723380892</v>
      </c>
      <c r="J47" t="s">
        <v>1</v>
      </c>
      <c r="K47">
        <f ca="1">SLOPE(y,X)</f>
        <v>-2.9999326454684101</v>
      </c>
      <c r="N47" t="s">
        <v>18</v>
      </c>
      <c r="O47">
        <f ca="1"/>
        <v>1.0724422750353238E-4</v>
      </c>
      <c r="P47">
        <f ca="1"/>
        <v>7.5833144012823303E-2</v>
      </c>
      <c r="Q47" t="s">
        <v>17</v>
      </c>
    </row>
    <row r="48" spans="1:17" x14ac:dyDescent="0.3">
      <c r="A48">
        <v>38</v>
      </c>
      <c r="B48">
        <f t="shared" ca="1" si="0"/>
        <v>0.28859028949134857</v>
      </c>
      <c r="C48">
        <f t="shared" ca="1" si="1"/>
        <v>1.0223163231441954</v>
      </c>
      <c r="D48">
        <f t="shared" ca="1" si="2"/>
        <v>2.1565454546701499</v>
      </c>
      <c r="J48" t="s">
        <v>13</v>
      </c>
      <c r="K48">
        <f ca="1">STEYX(y,X)</f>
        <v>1.0697065501594947</v>
      </c>
      <c r="N48" t="s">
        <v>15</v>
      </c>
      <c r="O48">
        <f ca="1"/>
        <v>0.9999997469595665</v>
      </c>
      <c r="P48">
        <f ca="1"/>
        <v>1.0697065545783264</v>
      </c>
      <c r="Q48" t="s">
        <v>8</v>
      </c>
    </row>
    <row r="49" spans="1:17" x14ac:dyDescent="0.3">
      <c r="A49">
        <v>39</v>
      </c>
      <c r="B49">
        <f t="shared" ca="1" si="0"/>
        <v>0.68280437303014097</v>
      </c>
      <c r="C49">
        <f t="shared" ca="1" si="1"/>
        <v>-0.21384753496588788</v>
      </c>
      <c r="D49">
        <f t="shared" ca="1" si="2"/>
        <v>-0.26226065405631077</v>
      </c>
      <c r="G49" t="s">
        <v>11</v>
      </c>
      <c r="J49" t="s">
        <v>13</v>
      </c>
      <c r="K49">
        <f t="array" aca="1" ref="K49" ca="1">SQRT(SUMSQ(y-K$46-K$47*X)/198)</f>
        <v>1.0697065545783306</v>
      </c>
      <c r="O49">
        <f ca="1"/>
        <v>782483444.24638343</v>
      </c>
      <c r="P49">
        <f ca="1"/>
        <v>198</v>
      </c>
      <c r="Q49" t="s">
        <v>19</v>
      </c>
    </row>
    <row r="50" spans="1:17" x14ac:dyDescent="0.3">
      <c r="A50">
        <v>40</v>
      </c>
      <c r="B50">
        <f t="shared" ca="1" si="0"/>
        <v>0.17057136127006212</v>
      </c>
      <c r="C50">
        <f t="shared" ca="1" si="1"/>
        <v>-1.2167001786849381</v>
      </c>
      <c r="D50">
        <f t="shared" ca="1" si="2"/>
        <v>0.27158573750487558</v>
      </c>
      <c r="G50" t="str">
        <f>G16</f>
        <v xml:space="preserve">y=- 3 *x  + 2 </v>
      </c>
      <c r="O50">
        <f ca="1"/>
        <v>895373984.06320858</v>
      </c>
      <c r="P50">
        <f ca="1"/>
        <v>226.56587835575118</v>
      </c>
    </row>
    <row r="51" spans="1:17" x14ac:dyDescent="0.3">
      <c r="A51">
        <v>41</v>
      </c>
      <c r="B51">
        <f t="shared" ca="1" si="0"/>
        <v>0.48417689382387152</v>
      </c>
      <c r="C51">
        <f t="shared" ca="1" si="1"/>
        <v>-0.77436001039883073</v>
      </c>
      <c r="D51">
        <f t="shared" ca="1" si="2"/>
        <v>-0.2268906918704453</v>
      </c>
    </row>
    <row r="52" spans="1:17" x14ac:dyDescent="0.3">
      <c r="A52">
        <v>42</v>
      </c>
      <c r="B52">
        <f t="shared" ca="1" si="0"/>
        <v>0.29919446093141322</v>
      </c>
      <c r="C52">
        <f t="shared" ca="1" si="1"/>
        <v>1.1198280034733328</v>
      </c>
      <c r="D52">
        <f t="shared" ca="1" si="2"/>
        <v>2.2222446206790929</v>
      </c>
    </row>
    <row r="53" spans="1:17" x14ac:dyDescent="0.3">
      <c r="A53">
        <v>43</v>
      </c>
      <c r="B53">
        <f t="shared" ca="1" si="0"/>
        <v>0.47103715564164395</v>
      </c>
      <c r="C53">
        <f t="shared" ca="1" si="1"/>
        <v>1.1295840428394732</v>
      </c>
      <c r="D53">
        <f t="shared" ca="1" si="2"/>
        <v>1.7164725759145414</v>
      </c>
    </row>
    <row r="54" spans="1:17" x14ac:dyDescent="0.3">
      <c r="A54">
        <v>44</v>
      </c>
      <c r="B54">
        <f t="shared" ca="1" si="0"/>
        <v>0.28970911157477108</v>
      </c>
      <c r="C54">
        <f t="shared" ca="1" si="1"/>
        <v>-1.3762854939780893</v>
      </c>
      <c r="D54">
        <f t="shared" ca="1" si="2"/>
        <v>-0.24541282870240266</v>
      </c>
    </row>
    <row r="55" spans="1:17" x14ac:dyDescent="0.3">
      <c r="A55">
        <v>45</v>
      </c>
      <c r="B55">
        <f t="shared" ca="1" si="0"/>
        <v>0.20789770930553453</v>
      </c>
      <c r="C55">
        <f t="shared" ca="1" si="1"/>
        <v>0.29721219010521999</v>
      </c>
      <c r="D55">
        <f t="shared" ca="1" si="2"/>
        <v>1.6735190621886165</v>
      </c>
      <c r="N55" t="s">
        <v>21</v>
      </c>
      <c r="O55">
        <f ca="1">MIN(y)</f>
        <v>-29997.420416078141</v>
      </c>
    </row>
    <row r="56" spans="1:17" x14ac:dyDescent="0.3">
      <c r="A56">
        <v>46</v>
      </c>
      <c r="B56">
        <f t="shared" ca="1" si="0"/>
        <v>0.32215860979962774</v>
      </c>
      <c r="C56">
        <f t="shared" ca="1" si="1"/>
        <v>-1.1103925186322117</v>
      </c>
      <c r="D56">
        <f t="shared" ca="1" si="2"/>
        <v>-7.6868348031094991E-2</v>
      </c>
      <c r="N56" t="s">
        <v>22</v>
      </c>
      <c r="O56">
        <f ca="1">MAX(y)</f>
        <v>4.2735200233758324</v>
      </c>
    </row>
    <row r="57" spans="1:17" x14ac:dyDescent="0.3">
      <c r="A57">
        <v>47</v>
      </c>
      <c r="B57">
        <f t="shared" ca="1" si="0"/>
        <v>0.79202345716132228</v>
      </c>
      <c r="C57">
        <f t="shared" ca="1" si="1"/>
        <v>-2.3657617429236866</v>
      </c>
      <c r="D57">
        <f t="shared" ca="1" si="2"/>
        <v>-2.7418321144076532</v>
      </c>
      <c r="N57" t="s">
        <v>23</v>
      </c>
      <c r="O57">
        <f ca="1">(O56-O55)/9</f>
        <v>3333.5215484557243</v>
      </c>
    </row>
    <row r="58" spans="1:17" x14ac:dyDescent="0.3">
      <c r="A58">
        <v>48</v>
      </c>
      <c r="B58">
        <f t="shared" ca="1" si="0"/>
        <v>0.21966385753983042</v>
      </c>
      <c r="C58">
        <f t="shared" ca="1" si="1"/>
        <v>0.18718868946112704</v>
      </c>
      <c r="D58">
        <f t="shared" ca="1" si="2"/>
        <v>1.5281971168416357</v>
      </c>
      <c r="N58">
        <f ca="1">O55</f>
        <v>-29997.420416078141</v>
      </c>
      <c r="O58" t="s">
        <v>26</v>
      </c>
      <c r="P58" t="s">
        <v>27</v>
      </c>
    </row>
    <row r="59" spans="1:17" x14ac:dyDescent="0.3">
      <c r="A59">
        <v>49</v>
      </c>
      <c r="B59">
        <f t="shared" ca="1" si="0"/>
        <v>0.77890224571395006</v>
      </c>
      <c r="C59">
        <f t="shared" ca="1" si="1"/>
        <v>-9.2308119015145504E-2</v>
      </c>
      <c r="D59">
        <f t="shared" ca="1" si="2"/>
        <v>-0.42901485615699569</v>
      </c>
      <c r="M59">
        <v>1</v>
      </c>
      <c r="N59">
        <f ca="1">O$55+O$57*M59</f>
        <v>-26663.898867622418</v>
      </c>
      <c r="O59">
        <f t="array" aca="1" ref="O59:O67" ca="1">FREQUENCY(y,N59:N67)</f>
        <v>1</v>
      </c>
      <c r="P59" t="str">
        <f ca="1">"("&amp;ROUND(N58,2)&amp;" "&amp;ROUND(N59,2)&amp;"]"</f>
        <v>(-29997.42 -26663.9]</v>
      </c>
    </row>
    <row r="60" spans="1:17" x14ac:dyDescent="0.3">
      <c r="A60">
        <v>50</v>
      </c>
      <c r="B60">
        <f t="shared" ca="1" si="0"/>
        <v>0.22633618076935069</v>
      </c>
      <c r="C60">
        <f t="shared" ca="1" si="1"/>
        <v>0.50208794192235517</v>
      </c>
      <c r="D60">
        <f t="shared" ca="1" si="2"/>
        <v>1.8230793996143031</v>
      </c>
      <c r="M60">
        <v>2</v>
      </c>
      <c r="N60">
        <f t="shared" ref="N60:N67" ca="1" si="5">O$55+O$57*M60</f>
        <v>-23330.377319166691</v>
      </c>
      <c r="O60">
        <f ca="1"/>
        <v>0</v>
      </c>
      <c r="P60" t="str">
        <f t="shared" ref="P60:P67" ca="1" si="6">"("&amp;ROUND(N59,2)&amp;" "&amp;ROUND(N60,2)&amp;"]"</f>
        <v>(-26663.9 -23330.38]</v>
      </c>
    </row>
    <row r="61" spans="1:17" x14ac:dyDescent="0.3">
      <c r="A61">
        <v>51</v>
      </c>
      <c r="B61">
        <f t="shared" ca="1" si="0"/>
        <v>0.98168367574486681</v>
      </c>
      <c r="C61">
        <f t="shared" ca="1" si="1"/>
        <v>-0.63077107566588753</v>
      </c>
      <c r="D61">
        <f t="shared" ca="1" si="2"/>
        <v>-1.5758221029004882</v>
      </c>
      <c r="M61">
        <v>3</v>
      </c>
      <c r="N61">
        <f t="shared" ca="1" si="5"/>
        <v>-19996.855770710968</v>
      </c>
      <c r="O61">
        <f ca="1"/>
        <v>0</v>
      </c>
      <c r="P61" t="str">
        <f t="shared" ca="1" si="6"/>
        <v>(-23330.38 -19996.86]</v>
      </c>
    </row>
    <row r="62" spans="1:17" x14ac:dyDescent="0.3">
      <c r="A62">
        <v>52</v>
      </c>
      <c r="B62">
        <f t="shared" ca="1" si="0"/>
        <v>0.32730121492227038</v>
      </c>
      <c r="C62">
        <f t="shared" ca="1" si="1"/>
        <v>0.39348611881388734</v>
      </c>
      <c r="D62">
        <f t="shared" ca="1" si="2"/>
        <v>1.4115824740470764</v>
      </c>
      <c r="M62">
        <v>4</v>
      </c>
      <c r="N62">
        <f t="shared" ca="1" si="5"/>
        <v>-16663.334222255246</v>
      </c>
      <c r="O62">
        <f ca="1"/>
        <v>0</v>
      </c>
      <c r="P62" t="str">
        <f t="shared" ca="1" si="6"/>
        <v>(-19996.86 -16663.33]</v>
      </c>
    </row>
    <row r="63" spans="1:17" x14ac:dyDescent="0.3">
      <c r="A63">
        <v>53</v>
      </c>
      <c r="B63">
        <f t="shared" ca="1" si="0"/>
        <v>0.2097784055969022</v>
      </c>
      <c r="C63">
        <f t="shared" ca="1" si="1"/>
        <v>0.901228098753313</v>
      </c>
      <c r="D63">
        <f t="shared" ca="1" si="2"/>
        <v>2.2718928819626063</v>
      </c>
      <c r="M63">
        <v>5</v>
      </c>
      <c r="N63">
        <f t="shared" ca="1" si="5"/>
        <v>-13329.812673799519</v>
      </c>
      <c r="O63">
        <f ca="1"/>
        <v>0</v>
      </c>
      <c r="P63" t="str">
        <f t="shared" ca="1" si="6"/>
        <v>(-16663.33 -13329.81]</v>
      </c>
    </row>
    <row r="64" spans="1:17" x14ac:dyDescent="0.3">
      <c r="A64">
        <v>54</v>
      </c>
      <c r="B64">
        <f t="shared" ca="1" si="0"/>
        <v>0.26242220471012867</v>
      </c>
      <c r="C64">
        <f t="shared" ca="1" si="1"/>
        <v>0.9981458663021372</v>
      </c>
      <c r="D64">
        <f t="shared" ca="1" si="2"/>
        <v>2.2108792521717513</v>
      </c>
      <c r="M64">
        <v>6</v>
      </c>
      <c r="N64">
        <f t="shared" ca="1" si="5"/>
        <v>-9996.291125343796</v>
      </c>
      <c r="O64">
        <f ca="1"/>
        <v>0</v>
      </c>
      <c r="P64" t="str">
        <f t="shared" ca="1" si="6"/>
        <v>(-13329.81 -9996.29]</v>
      </c>
    </row>
    <row r="65" spans="1:16" x14ac:dyDescent="0.3">
      <c r="A65">
        <v>55</v>
      </c>
      <c r="B65">
        <f t="shared" ca="1" si="0"/>
        <v>0.10606437590722617</v>
      </c>
      <c r="C65">
        <f t="shared" ca="1" si="1"/>
        <v>-0.21082915752412115</v>
      </c>
      <c r="D65">
        <f t="shared" ca="1" si="2"/>
        <v>1.4709777147542002</v>
      </c>
      <c r="M65">
        <v>7</v>
      </c>
      <c r="N65">
        <f t="shared" ca="1" si="5"/>
        <v>-6662.7695768880694</v>
      </c>
      <c r="O65">
        <f ca="1"/>
        <v>0</v>
      </c>
      <c r="P65" t="str">
        <f t="shared" ca="1" si="6"/>
        <v>(-9996.29 -6662.77]</v>
      </c>
    </row>
    <row r="66" spans="1:16" x14ac:dyDescent="0.3">
      <c r="A66">
        <v>56</v>
      </c>
      <c r="B66">
        <f t="shared" ca="1" si="0"/>
        <v>0.16105106302041006</v>
      </c>
      <c r="C66">
        <f t="shared" ca="1" si="1"/>
        <v>-1.3058766754628448</v>
      </c>
      <c r="D66">
        <f t="shared" ca="1" si="2"/>
        <v>0.21097013547592502</v>
      </c>
      <c r="M66">
        <v>8</v>
      </c>
      <c r="N66">
        <f t="shared" ca="1" si="5"/>
        <v>-3329.2480284323465</v>
      </c>
      <c r="O66">
        <f ca="1"/>
        <v>0</v>
      </c>
      <c r="P66" t="str">
        <f t="shared" ca="1" si="6"/>
        <v>(-6662.77 -3329.25]</v>
      </c>
    </row>
    <row r="67" spans="1:16" x14ac:dyDescent="0.3">
      <c r="A67">
        <v>57</v>
      </c>
      <c r="B67">
        <f t="shared" ca="1" si="0"/>
        <v>0.14941780037746266</v>
      </c>
      <c r="C67">
        <f t="shared" ca="1" si="1"/>
        <v>-0.67548737804970149</v>
      </c>
      <c r="D67">
        <f t="shared" ca="1" si="2"/>
        <v>0.87625922081791052</v>
      </c>
      <c r="M67">
        <v>9</v>
      </c>
      <c r="N67">
        <f t="shared" ca="1" si="5"/>
        <v>4.2735200233764772</v>
      </c>
      <c r="O67">
        <f ca="1"/>
        <v>199</v>
      </c>
      <c r="P67" t="str">
        <f t="shared" ca="1" si="6"/>
        <v>(-3329.25 4.27]</v>
      </c>
    </row>
    <row r="68" spans="1:16" x14ac:dyDescent="0.3">
      <c r="A68">
        <v>58</v>
      </c>
      <c r="B68">
        <f t="shared" ca="1" si="0"/>
        <v>0.57373650680886124</v>
      </c>
      <c r="C68">
        <f t="shared" ca="1" si="1"/>
        <v>-0.62849738203054373</v>
      </c>
      <c r="D68">
        <f t="shared" ca="1" si="2"/>
        <v>-0.34970690245712732</v>
      </c>
    </row>
    <row r="69" spans="1:16" x14ac:dyDescent="0.3">
      <c r="A69">
        <v>59</v>
      </c>
      <c r="B69">
        <f t="shared" ca="1" si="0"/>
        <v>0.12323361679429001</v>
      </c>
      <c r="C69">
        <f t="shared" ca="1" si="1"/>
        <v>0.21312116988236279</v>
      </c>
      <c r="D69">
        <f t="shared" ca="1" si="2"/>
        <v>1.8434203194994927</v>
      </c>
    </row>
    <row r="70" spans="1:16" x14ac:dyDescent="0.3">
      <c r="A70">
        <v>60</v>
      </c>
      <c r="B70">
        <f t="shared" ca="1" si="0"/>
        <v>0.5835310742465798</v>
      </c>
      <c r="C70">
        <f t="shared" ca="1" si="1"/>
        <v>0.68603668359758796</v>
      </c>
      <c r="D70">
        <f t="shared" ca="1" si="2"/>
        <v>0.93544346085784857</v>
      </c>
    </row>
    <row r="71" spans="1:16" x14ac:dyDescent="0.3">
      <c r="A71">
        <v>61</v>
      </c>
      <c r="B71">
        <f t="shared" ca="1" si="0"/>
        <v>0.69217115829087517</v>
      </c>
      <c r="C71">
        <f t="shared" ca="1" si="1"/>
        <v>-0.60378939588120961</v>
      </c>
      <c r="D71">
        <f t="shared" ca="1" si="2"/>
        <v>-0.68030287075383511</v>
      </c>
    </row>
    <row r="72" spans="1:16" x14ac:dyDescent="0.3">
      <c r="A72">
        <v>62</v>
      </c>
      <c r="B72">
        <f t="shared" ca="1" si="0"/>
        <v>0.66194324159209561</v>
      </c>
      <c r="C72">
        <f t="shared" ca="1" si="1"/>
        <v>-0.31923692114843133</v>
      </c>
      <c r="D72">
        <f t="shared" ca="1" si="2"/>
        <v>-0.30506664592471816</v>
      </c>
    </row>
    <row r="73" spans="1:16" x14ac:dyDescent="0.3">
      <c r="A73">
        <v>63</v>
      </c>
      <c r="B73">
        <f t="shared" ca="1" si="0"/>
        <v>0.36637250747984218</v>
      </c>
      <c r="C73">
        <f t="shared" ca="1" si="1"/>
        <v>0.28174428672938207</v>
      </c>
      <c r="D73">
        <f t="shared" ca="1" si="2"/>
        <v>1.1826267642898556</v>
      </c>
    </row>
    <row r="74" spans="1:16" x14ac:dyDescent="0.3">
      <c r="A74">
        <v>64</v>
      </c>
      <c r="B74">
        <f t="shared" ca="1" si="0"/>
        <v>0.11371221835781808</v>
      </c>
      <c r="C74">
        <f t="shared" ca="1" si="1"/>
        <v>1.0768165494281909</v>
      </c>
      <c r="D74">
        <f t="shared" ca="1" si="2"/>
        <v>2.7356798943547367</v>
      </c>
    </row>
    <row r="75" spans="1:16" x14ac:dyDescent="0.3">
      <c r="A75">
        <v>65</v>
      </c>
      <c r="B75">
        <f t="shared" ca="1" si="0"/>
        <v>0.42064954189301018</v>
      </c>
      <c r="C75">
        <f t="shared" ca="1" si="1"/>
        <v>0.51241938706191503</v>
      </c>
      <c r="D75">
        <f t="shared" ca="1" si="2"/>
        <v>1.2504707613828843</v>
      </c>
    </row>
    <row r="76" spans="1:16" x14ac:dyDescent="0.3">
      <c r="A76">
        <v>66</v>
      </c>
      <c r="B76">
        <f t="shared" ref="B76:B139" ca="1" si="7">RAND()</f>
        <v>0.15387929888544227</v>
      </c>
      <c r="C76">
        <f t="shared" ref="C76:C139" ca="1" si="8">NORMINV(RAND(),0,1)</f>
        <v>-0.74205805137670633</v>
      </c>
      <c r="D76">
        <f t="shared" ref="D76:D139" ca="1" si="9">B$2+B$3*B76+C76*B$4</f>
        <v>0.79630405196696685</v>
      </c>
    </row>
    <row r="77" spans="1:16" x14ac:dyDescent="0.3">
      <c r="A77">
        <v>67</v>
      </c>
      <c r="B77">
        <f t="shared" ca="1" si="7"/>
        <v>0.14633570042927979</v>
      </c>
      <c r="C77">
        <f t="shared" ca="1" si="8"/>
        <v>0.34331393929731741</v>
      </c>
      <c r="D77">
        <f t="shared" ca="1" si="9"/>
        <v>1.9043068380094781</v>
      </c>
    </row>
    <row r="78" spans="1:16" x14ac:dyDescent="0.3">
      <c r="A78">
        <v>68</v>
      </c>
      <c r="B78">
        <f t="shared" ca="1" si="7"/>
        <v>0.76137744427628296</v>
      </c>
      <c r="C78">
        <f t="shared" ca="1" si="8"/>
        <v>0.79098019471826542</v>
      </c>
      <c r="D78">
        <f t="shared" ca="1" si="9"/>
        <v>0.50684786188941644</v>
      </c>
    </row>
    <row r="79" spans="1:16" x14ac:dyDescent="0.3">
      <c r="A79">
        <v>69</v>
      </c>
      <c r="B79">
        <f t="shared" ca="1" si="7"/>
        <v>0.91176252474710573</v>
      </c>
      <c r="C79">
        <f t="shared" ca="1" si="8"/>
        <v>0.96349712612410332</v>
      </c>
      <c r="D79">
        <f t="shared" ca="1" si="9"/>
        <v>0.22820955188278613</v>
      </c>
    </row>
    <row r="80" spans="1:16" x14ac:dyDescent="0.3">
      <c r="A80">
        <v>70</v>
      </c>
      <c r="B80">
        <f t="shared" ca="1" si="7"/>
        <v>0.19171811371667946</v>
      </c>
      <c r="C80">
        <f t="shared" ca="1" si="8"/>
        <v>0.88075445715757661</v>
      </c>
      <c r="D80">
        <f t="shared" ca="1" si="9"/>
        <v>2.3056001160075383</v>
      </c>
    </row>
    <row r="81" spans="1:4" x14ac:dyDescent="0.3">
      <c r="A81">
        <v>71</v>
      </c>
      <c r="B81">
        <f t="shared" ca="1" si="7"/>
        <v>0.51279329359817505</v>
      </c>
      <c r="C81">
        <f t="shared" ca="1" si="8"/>
        <v>0.18732839598321122</v>
      </c>
      <c r="D81">
        <f t="shared" ca="1" si="9"/>
        <v>0.64894851518868601</v>
      </c>
    </row>
    <row r="82" spans="1:4" x14ac:dyDescent="0.3">
      <c r="A82">
        <v>72</v>
      </c>
      <c r="B82">
        <f t="shared" ca="1" si="7"/>
        <v>0.18549605909140321</v>
      </c>
      <c r="C82">
        <f t="shared" ca="1" si="8"/>
        <v>0.91634951557419519</v>
      </c>
      <c r="D82">
        <f t="shared" ca="1" si="9"/>
        <v>2.3598613382999858</v>
      </c>
    </row>
    <row r="83" spans="1:4" x14ac:dyDescent="0.3">
      <c r="A83">
        <v>73</v>
      </c>
      <c r="B83">
        <f t="shared" ca="1" si="7"/>
        <v>0.52721946333537673</v>
      </c>
      <c r="C83">
        <f t="shared" ca="1" si="8"/>
        <v>0.85138368602831116</v>
      </c>
      <c r="D83">
        <f t="shared" ca="1" si="9"/>
        <v>1.2697252960221812</v>
      </c>
    </row>
    <row r="84" spans="1:4" x14ac:dyDescent="0.3">
      <c r="A84">
        <v>74</v>
      </c>
      <c r="B84">
        <f t="shared" ca="1" si="7"/>
        <v>0.76225425362529942</v>
      </c>
      <c r="C84">
        <f t="shared" ca="1" si="8"/>
        <v>0.55095743664887431</v>
      </c>
      <c r="D84">
        <f t="shared" ca="1" si="9"/>
        <v>0.26419467577297606</v>
      </c>
    </row>
    <row r="85" spans="1:4" x14ac:dyDescent="0.3">
      <c r="A85">
        <v>75</v>
      </c>
      <c r="B85">
        <f t="shared" ca="1" si="7"/>
        <v>0.17929767234784066</v>
      </c>
      <c r="C85">
        <f t="shared" ca="1" si="8"/>
        <v>5.8362302849432411E-2</v>
      </c>
      <c r="D85">
        <f t="shared" ca="1" si="9"/>
        <v>1.5204692858059103</v>
      </c>
    </row>
    <row r="86" spans="1:4" x14ac:dyDescent="0.3">
      <c r="A86">
        <v>76</v>
      </c>
      <c r="B86">
        <f t="shared" ca="1" si="7"/>
        <v>0.64695759826682231</v>
      </c>
      <c r="C86">
        <f t="shared" ca="1" si="8"/>
        <v>-2.4311215157264296</v>
      </c>
      <c r="D86">
        <f t="shared" ca="1" si="9"/>
        <v>-2.3719943105268966</v>
      </c>
    </row>
    <row r="87" spans="1:4" x14ac:dyDescent="0.3">
      <c r="A87">
        <v>77</v>
      </c>
      <c r="B87">
        <f t="shared" ca="1" si="7"/>
        <v>0.80120460991469455</v>
      </c>
      <c r="C87">
        <f t="shared" ca="1" si="8"/>
        <v>-0.25809813016462579</v>
      </c>
      <c r="D87">
        <f t="shared" ca="1" si="9"/>
        <v>-0.66171195990870946</v>
      </c>
    </row>
    <row r="88" spans="1:4" x14ac:dyDescent="0.3">
      <c r="A88">
        <v>78</v>
      </c>
      <c r="B88">
        <f t="shared" ca="1" si="7"/>
        <v>0.57790484851006685</v>
      </c>
      <c r="C88">
        <f t="shared" ca="1" si="8"/>
        <v>0.76626861030009841</v>
      </c>
      <c r="D88">
        <f t="shared" ca="1" si="9"/>
        <v>1.0325540647698979</v>
      </c>
    </row>
    <row r="89" spans="1:4" x14ac:dyDescent="0.3">
      <c r="A89">
        <v>79</v>
      </c>
      <c r="B89">
        <f t="shared" ca="1" si="7"/>
        <v>0.25134805924665249</v>
      </c>
      <c r="C89">
        <f t="shared" ca="1" si="8"/>
        <v>-1.2958321900918144</v>
      </c>
      <c r="D89">
        <f t="shared" ca="1" si="9"/>
        <v>-4.987636783177174E-2</v>
      </c>
    </row>
    <row r="90" spans="1:4" x14ac:dyDescent="0.3">
      <c r="A90">
        <v>80</v>
      </c>
      <c r="B90">
        <f t="shared" ca="1" si="7"/>
        <v>0.96646340065427505</v>
      </c>
      <c r="C90">
        <f t="shared" ca="1" si="8"/>
        <v>1.3156850177400814</v>
      </c>
      <c r="D90">
        <f t="shared" ca="1" si="9"/>
        <v>0.41629481577725636</v>
      </c>
    </row>
    <row r="91" spans="1:4" x14ac:dyDescent="0.3">
      <c r="A91">
        <v>81</v>
      </c>
      <c r="B91">
        <f t="shared" ca="1" si="7"/>
        <v>0.62666627717986234</v>
      </c>
      <c r="C91">
        <f t="shared" ca="1" si="8"/>
        <v>0.77028357278933823</v>
      </c>
      <c r="D91">
        <f t="shared" ca="1" si="9"/>
        <v>0.89028474124975121</v>
      </c>
    </row>
    <row r="92" spans="1:4" x14ac:dyDescent="0.3">
      <c r="A92">
        <v>82</v>
      </c>
      <c r="B92">
        <f t="shared" ca="1" si="7"/>
        <v>0.29218581902514185</v>
      </c>
      <c r="C92">
        <f t="shared" ca="1" si="8"/>
        <v>-0.27186608197147133</v>
      </c>
      <c r="D92">
        <f t="shared" ca="1" si="9"/>
        <v>0.85157646095310313</v>
      </c>
    </row>
    <row r="93" spans="1:4" x14ac:dyDescent="0.3">
      <c r="A93">
        <v>83</v>
      </c>
      <c r="B93">
        <f t="shared" ca="1" si="7"/>
        <v>1.4743062960925535E-2</v>
      </c>
      <c r="C93">
        <f t="shared" ca="1" si="8"/>
        <v>0.47582229440982143</v>
      </c>
      <c r="D93">
        <f t="shared" ca="1" si="9"/>
        <v>2.4315931055270448</v>
      </c>
    </row>
    <row r="94" spans="1:4" x14ac:dyDescent="0.3">
      <c r="A94">
        <v>84</v>
      </c>
      <c r="B94">
        <f t="shared" ca="1" si="7"/>
        <v>0.22165634193625039</v>
      </c>
      <c r="C94">
        <f t="shared" ca="1" si="8"/>
        <v>-0.12346218676357198</v>
      </c>
      <c r="D94">
        <f t="shared" ca="1" si="9"/>
        <v>1.2115687874276768</v>
      </c>
    </row>
    <row r="95" spans="1:4" x14ac:dyDescent="0.3">
      <c r="A95">
        <v>85</v>
      </c>
      <c r="B95">
        <f t="shared" ca="1" si="7"/>
        <v>0.43963683487981808</v>
      </c>
      <c r="C95">
        <f t="shared" ca="1" si="8"/>
        <v>1.1561295092454658</v>
      </c>
      <c r="D95">
        <f t="shared" ca="1" si="9"/>
        <v>1.8372190046060115</v>
      </c>
    </row>
    <row r="96" spans="1:4" x14ac:dyDescent="0.3">
      <c r="A96">
        <v>86</v>
      </c>
      <c r="B96">
        <f t="shared" ca="1" si="7"/>
        <v>0.28758823635563213</v>
      </c>
      <c r="C96">
        <f t="shared" ca="1" si="8"/>
        <v>-1.7188871264415093</v>
      </c>
      <c r="D96">
        <f t="shared" ca="1" si="9"/>
        <v>-0.58165183550840571</v>
      </c>
    </row>
    <row r="97" spans="1:4" x14ac:dyDescent="0.3">
      <c r="A97">
        <v>87</v>
      </c>
      <c r="B97">
        <f t="shared" ca="1" si="7"/>
        <v>0.66285220431410796</v>
      </c>
      <c r="C97">
        <f t="shared" ca="1" si="8"/>
        <v>-1.3588290074176979</v>
      </c>
      <c r="D97">
        <f t="shared" ca="1" si="9"/>
        <v>-1.3473856203600219</v>
      </c>
    </row>
    <row r="98" spans="1:4" x14ac:dyDescent="0.3">
      <c r="A98">
        <v>88</v>
      </c>
      <c r="B98">
        <f t="shared" ca="1" si="7"/>
        <v>0.27183667571423631</v>
      </c>
      <c r="C98">
        <f t="shared" ca="1" si="8"/>
        <v>1.4162323714632172</v>
      </c>
      <c r="D98">
        <f t="shared" ca="1" si="9"/>
        <v>2.6007223443205083</v>
      </c>
    </row>
    <row r="99" spans="1:4" x14ac:dyDescent="0.3">
      <c r="A99">
        <v>89</v>
      </c>
      <c r="B99">
        <f t="shared" ca="1" si="7"/>
        <v>0.16612453540229744</v>
      </c>
      <c r="C99">
        <f t="shared" ca="1" si="8"/>
        <v>0.4991909466705492</v>
      </c>
      <c r="D99">
        <f t="shared" ca="1" si="9"/>
        <v>2.0008173404636569</v>
      </c>
    </row>
    <row r="100" spans="1:4" x14ac:dyDescent="0.3">
      <c r="A100">
        <v>90</v>
      </c>
      <c r="B100">
        <f t="shared" ca="1" si="7"/>
        <v>0.69420832354874606</v>
      </c>
      <c r="C100">
        <f t="shared" ca="1" si="8"/>
        <v>-0.15298845073402809</v>
      </c>
      <c r="D100">
        <f t="shared" ca="1" si="9"/>
        <v>-0.23561342138026617</v>
      </c>
    </row>
    <row r="101" spans="1:4" x14ac:dyDescent="0.3">
      <c r="A101">
        <v>91</v>
      </c>
      <c r="B101">
        <f t="shared" ca="1" si="7"/>
        <v>0.41089545465542254</v>
      </c>
      <c r="C101">
        <f t="shared" ca="1" si="8"/>
        <v>-2.1198625622531768</v>
      </c>
      <c r="D101">
        <f t="shared" ca="1" si="9"/>
        <v>-1.3525489262194443</v>
      </c>
    </row>
    <row r="102" spans="1:4" x14ac:dyDescent="0.3">
      <c r="A102">
        <v>92</v>
      </c>
      <c r="B102">
        <f t="shared" ca="1" si="7"/>
        <v>0.10019886498547581</v>
      </c>
      <c r="C102">
        <f t="shared" ca="1" si="8"/>
        <v>-1.4337638303699793</v>
      </c>
      <c r="D102">
        <f t="shared" ca="1" si="9"/>
        <v>0.26563957467359334</v>
      </c>
    </row>
    <row r="103" spans="1:4" x14ac:dyDescent="0.3">
      <c r="A103">
        <v>93</v>
      </c>
      <c r="B103">
        <f t="shared" ca="1" si="7"/>
        <v>0.7168755826455957</v>
      </c>
      <c r="C103">
        <f t="shared" ca="1" si="8"/>
        <v>-1.6638677570965175</v>
      </c>
      <c r="D103">
        <f t="shared" ca="1" si="9"/>
        <v>-1.8144945050333046</v>
      </c>
    </row>
    <row r="104" spans="1:4" x14ac:dyDescent="0.3">
      <c r="A104">
        <v>94</v>
      </c>
      <c r="B104">
        <f t="shared" ca="1" si="7"/>
        <v>0.41692002691599972</v>
      </c>
      <c r="C104">
        <f t="shared" ca="1" si="8"/>
        <v>0.18511213831884812</v>
      </c>
      <c r="D104">
        <f t="shared" ca="1" si="9"/>
        <v>0.93435205757084905</v>
      </c>
    </row>
    <row r="105" spans="1:4" x14ac:dyDescent="0.3">
      <c r="A105">
        <v>95</v>
      </c>
      <c r="B105">
        <f t="shared" ca="1" si="7"/>
        <v>0.79865073941528408</v>
      </c>
      <c r="C105">
        <f t="shared" ca="1" si="8"/>
        <v>-0.39330739624982108</v>
      </c>
      <c r="D105">
        <f t="shared" ca="1" si="9"/>
        <v>-0.78925961449567339</v>
      </c>
    </row>
    <row r="106" spans="1:4" x14ac:dyDescent="0.3">
      <c r="A106">
        <v>96</v>
      </c>
      <c r="B106">
        <f t="shared" ca="1" si="7"/>
        <v>0.5478002988834163</v>
      </c>
      <c r="C106">
        <f t="shared" ca="1" si="8"/>
        <v>-1.3167795572746199</v>
      </c>
      <c r="D106">
        <f t="shared" ca="1" si="9"/>
        <v>-0.96018045392486884</v>
      </c>
    </row>
    <row r="107" spans="1:4" x14ac:dyDescent="0.3">
      <c r="A107">
        <v>97</v>
      </c>
      <c r="B107">
        <f t="shared" ca="1" si="7"/>
        <v>4.4005263264232819E-2</v>
      </c>
      <c r="C107">
        <f t="shared" ca="1" si="8"/>
        <v>-0.80215647967154813</v>
      </c>
      <c r="D107">
        <f t="shared" ca="1" si="9"/>
        <v>1.0658277305357535</v>
      </c>
    </row>
    <row r="108" spans="1:4" x14ac:dyDescent="0.3">
      <c r="A108">
        <v>98</v>
      </c>
      <c r="B108">
        <f t="shared" ca="1" si="7"/>
        <v>6.5904324289002503E-2</v>
      </c>
      <c r="C108">
        <f t="shared" ca="1" si="8"/>
        <v>0.36506380101103403</v>
      </c>
      <c r="D108">
        <f t="shared" ca="1" si="9"/>
        <v>2.1673508281440266</v>
      </c>
    </row>
    <row r="109" spans="1:4" x14ac:dyDescent="0.3">
      <c r="A109">
        <v>99</v>
      </c>
      <c r="B109">
        <f t="shared" ca="1" si="7"/>
        <v>0.35446311108495454</v>
      </c>
      <c r="C109">
        <f t="shared" ca="1" si="8"/>
        <v>-7.0700825905883696E-2</v>
      </c>
      <c r="D109">
        <f t="shared" ca="1" si="9"/>
        <v>0.86590984083925271</v>
      </c>
    </row>
    <row r="110" spans="1:4" x14ac:dyDescent="0.3">
      <c r="A110">
        <v>100</v>
      </c>
      <c r="B110">
        <f t="shared" ca="1" si="7"/>
        <v>0.2758687911393618</v>
      </c>
      <c r="C110">
        <f t="shared" ca="1" si="8"/>
        <v>1.8173729949733173</v>
      </c>
      <c r="D110">
        <f t="shared" ca="1" si="9"/>
        <v>2.9897666215552317</v>
      </c>
    </row>
    <row r="111" spans="1:4" x14ac:dyDescent="0.3">
      <c r="A111">
        <v>101</v>
      </c>
      <c r="B111">
        <f t="shared" ca="1" si="7"/>
        <v>0.7066852613650364</v>
      </c>
      <c r="C111">
        <f t="shared" ca="1" si="8"/>
        <v>-0.21109650843256042</v>
      </c>
      <c r="D111">
        <f t="shared" ca="1" si="9"/>
        <v>-0.33115229252766953</v>
      </c>
    </row>
    <row r="112" spans="1:4" x14ac:dyDescent="0.3">
      <c r="A112">
        <v>102</v>
      </c>
      <c r="B112">
        <f t="shared" ca="1" si="7"/>
        <v>0.59653737109493699</v>
      </c>
      <c r="C112">
        <f t="shared" ca="1" si="8"/>
        <v>-0.7728683182456404</v>
      </c>
      <c r="D112">
        <f t="shared" ca="1" si="9"/>
        <v>-0.56248043153045124</v>
      </c>
    </row>
    <row r="113" spans="1:4" x14ac:dyDescent="0.3">
      <c r="A113">
        <v>103</v>
      </c>
      <c r="B113">
        <f t="shared" ca="1" si="7"/>
        <v>0.21397463855948096</v>
      </c>
      <c r="C113">
        <f t="shared" ca="1" si="8"/>
        <v>1.0678995812765013</v>
      </c>
      <c r="D113">
        <f t="shared" ca="1" si="9"/>
        <v>2.4259756655980587</v>
      </c>
    </row>
    <row r="114" spans="1:4" x14ac:dyDescent="0.3">
      <c r="A114">
        <v>104</v>
      </c>
      <c r="B114">
        <f t="shared" ca="1" si="7"/>
        <v>0.37819310139635776</v>
      </c>
      <c r="C114">
        <f t="shared" ca="1" si="8"/>
        <v>2.5097779824666357</v>
      </c>
      <c r="D114">
        <f t="shared" ca="1" si="9"/>
        <v>3.3751986782775623</v>
      </c>
    </row>
    <row r="115" spans="1:4" x14ac:dyDescent="0.3">
      <c r="A115">
        <v>105</v>
      </c>
      <c r="B115">
        <f t="shared" ca="1" si="7"/>
        <v>0.40395786366898345</v>
      </c>
      <c r="C115">
        <f t="shared" ca="1" si="8"/>
        <v>-0.18892946715465572</v>
      </c>
      <c r="D115">
        <f t="shared" ca="1" si="9"/>
        <v>0.599196941838394</v>
      </c>
    </row>
    <row r="116" spans="1:4" x14ac:dyDescent="0.3">
      <c r="A116">
        <v>106</v>
      </c>
      <c r="B116">
        <f t="shared" ca="1" si="7"/>
        <v>0.97030831432963383</v>
      </c>
      <c r="C116">
        <f t="shared" ca="1" si="8"/>
        <v>-1.1645064413363508</v>
      </c>
      <c r="D116">
        <f t="shared" ca="1" si="9"/>
        <v>-2.0754313843252525</v>
      </c>
    </row>
    <row r="117" spans="1:4" x14ac:dyDescent="0.3">
      <c r="A117">
        <v>107</v>
      </c>
      <c r="B117">
        <f t="shared" ca="1" si="7"/>
        <v>0.81520203331201735</v>
      </c>
      <c r="C117">
        <f t="shared" ca="1" si="8"/>
        <v>-1.4708045831788801</v>
      </c>
      <c r="D117">
        <f t="shared" ca="1" si="9"/>
        <v>-1.9164106831149321</v>
      </c>
    </row>
    <row r="118" spans="1:4" x14ac:dyDescent="0.3">
      <c r="A118">
        <v>108</v>
      </c>
      <c r="B118">
        <f t="shared" ca="1" si="7"/>
        <v>0.78551965122979683</v>
      </c>
      <c r="C118">
        <f t="shared" ca="1" si="8"/>
        <v>1.0261097663316827</v>
      </c>
      <c r="D118">
        <f t="shared" ca="1" si="9"/>
        <v>0.66955081264229244</v>
      </c>
    </row>
    <row r="119" spans="1:4" x14ac:dyDescent="0.3">
      <c r="A119">
        <v>109</v>
      </c>
      <c r="B119">
        <f t="shared" ca="1" si="7"/>
        <v>0.85694730781376616</v>
      </c>
      <c r="C119">
        <f t="shared" ca="1" si="8"/>
        <v>-1.3094319985849243</v>
      </c>
      <c r="D119">
        <f t="shared" ca="1" si="9"/>
        <v>-1.8802739220262226</v>
      </c>
    </row>
    <row r="120" spans="1:4" x14ac:dyDescent="0.3">
      <c r="A120">
        <v>110</v>
      </c>
      <c r="B120">
        <f t="shared" ca="1" si="7"/>
        <v>0.42640298138541188</v>
      </c>
      <c r="C120">
        <f t="shared" ca="1" si="8"/>
        <v>-0.4125032818418875</v>
      </c>
      <c r="D120">
        <f t="shared" ca="1" si="9"/>
        <v>0.30828777400187696</v>
      </c>
    </row>
    <row r="121" spans="1:4" x14ac:dyDescent="0.3">
      <c r="A121">
        <v>111</v>
      </c>
      <c r="B121">
        <f t="shared" ca="1" si="7"/>
        <v>0.95301952041374116</v>
      </c>
      <c r="C121">
        <f t="shared" ca="1" si="8"/>
        <v>2.0059001780574541</v>
      </c>
      <c r="D121">
        <f t="shared" ca="1" si="9"/>
        <v>1.1468416168162308</v>
      </c>
    </row>
    <row r="122" spans="1:4" x14ac:dyDescent="0.3">
      <c r="A122">
        <v>112</v>
      </c>
      <c r="B122">
        <f t="shared" ca="1" si="7"/>
        <v>0.27422011674384361</v>
      </c>
      <c r="C122">
        <f t="shared" ca="1" si="8"/>
        <v>-1.327368738343635</v>
      </c>
      <c r="D122">
        <f t="shared" ca="1" si="9"/>
        <v>-0.15002908857516584</v>
      </c>
    </row>
    <row r="123" spans="1:4" x14ac:dyDescent="0.3">
      <c r="A123">
        <v>113</v>
      </c>
      <c r="B123">
        <f t="shared" ca="1" si="7"/>
        <v>0.9037987459764798</v>
      </c>
      <c r="C123">
        <f t="shared" ca="1" si="8"/>
        <v>1.0348241374421572</v>
      </c>
      <c r="D123">
        <f t="shared" ca="1" si="9"/>
        <v>0.32342789951271778</v>
      </c>
    </row>
    <row r="124" spans="1:4" x14ac:dyDescent="0.3">
      <c r="A124">
        <v>114</v>
      </c>
      <c r="B124">
        <f t="shared" ca="1" si="7"/>
        <v>6.9961579250866768E-2</v>
      </c>
      <c r="C124">
        <f t="shared" ca="1" si="8"/>
        <v>0.94555920657875836</v>
      </c>
      <c r="D124">
        <f t="shared" ca="1" si="9"/>
        <v>2.7356744688261578</v>
      </c>
    </row>
    <row r="125" spans="1:4" x14ac:dyDescent="0.3">
      <c r="A125">
        <v>115</v>
      </c>
      <c r="B125">
        <f t="shared" ca="1" si="7"/>
        <v>2.8872609244977587E-2</v>
      </c>
      <c r="C125">
        <f t="shared" ca="1" si="8"/>
        <v>-0.25507078295917845</v>
      </c>
      <c r="D125">
        <f t="shared" ca="1" si="9"/>
        <v>1.6583113893058887</v>
      </c>
    </row>
    <row r="126" spans="1:4" x14ac:dyDescent="0.3">
      <c r="A126">
        <v>116</v>
      </c>
      <c r="B126">
        <f t="shared" ca="1" si="7"/>
        <v>0.1797691211322644</v>
      </c>
      <c r="C126">
        <f t="shared" ca="1" si="8"/>
        <v>-1.1990832270993439</v>
      </c>
      <c r="D126">
        <f t="shared" ca="1" si="9"/>
        <v>0.26160940950386302</v>
      </c>
    </row>
    <row r="127" spans="1:4" x14ac:dyDescent="0.3">
      <c r="A127">
        <v>117</v>
      </c>
      <c r="B127">
        <f t="shared" ca="1" si="7"/>
        <v>0.71481378315741684</v>
      </c>
      <c r="C127">
        <f t="shared" ca="1" si="8"/>
        <v>1.3248729390962652</v>
      </c>
      <c r="D127">
        <f t="shared" ca="1" si="9"/>
        <v>1.1804315896240145</v>
      </c>
    </row>
    <row r="128" spans="1:4" x14ac:dyDescent="0.3">
      <c r="A128">
        <v>118</v>
      </c>
      <c r="B128">
        <f t="shared" ca="1" si="7"/>
        <v>0.86898687204680614</v>
      </c>
      <c r="C128">
        <f t="shared" ca="1" si="8"/>
        <v>-1.0307159993380237</v>
      </c>
      <c r="D128">
        <f t="shared" ca="1" si="9"/>
        <v>-1.6376766154784423</v>
      </c>
    </row>
    <row r="129" spans="1:4" x14ac:dyDescent="0.3">
      <c r="A129">
        <v>119</v>
      </c>
      <c r="B129">
        <f t="shared" ca="1" si="7"/>
        <v>0.42419309373720027</v>
      </c>
      <c r="C129">
        <f t="shared" ca="1" si="8"/>
        <v>-0.3406894541696191</v>
      </c>
      <c r="D129">
        <f t="shared" ca="1" si="9"/>
        <v>0.3867312646187801</v>
      </c>
    </row>
    <row r="130" spans="1:4" x14ac:dyDescent="0.3">
      <c r="A130">
        <v>120</v>
      </c>
      <c r="B130">
        <f t="shared" ca="1" si="7"/>
        <v>0.13778202677753948</v>
      </c>
      <c r="C130">
        <f t="shared" ca="1" si="8"/>
        <v>1.388357864923113</v>
      </c>
      <c r="D130">
        <f t="shared" ca="1" si="9"/>
        <v>2.9750117845904942</v>
      </c>
    </row>
    <row r="131" spans="1:4" x14ac:dyDescent="0.3">
      <c r="A131">
        <v>121</v>
      </c>
      <c r="B131">
        <f t="shared" ca="1" si="7"/>
        <v>0.83339779166931804</v>
      </c>
      <c r="C131">
        <f t="shared" ca="1" si="8"/>
        <v>-0.5770581701304095</v>
      </c>
      <c r="D131">
        <f t="shared" ca="1" si="9"/>
        <v>-1.0772515451383633</v>
      </c>
    </row>
    <row r="132" spans="1:4" x14ac:dyDescent="0.3">
      <c r="A132">
        <v>122</v>
      </c>
      <c r="B132">
        <f t="shared" ca="1" si="7"/>
        <v>0.80512486734606037</v>
      </c>
      <c r="C132">
        <f t="shared" ca="1" si="8"/>
        <v>-1.9672868912524148</v>
      </c>
      <c r="D132">
        <f t="shared" ca="1" si="9"/>
        <v>-2.3826614932905956</v>
      </c>
    </row>
    <row r="133" spans="1:4" x14ac:dyDescent="0.3">
      <c r="A133">
        <v>123</v>
      </c>
      <c r="B133">
        <f t="shared" ca="1" si="7"/>
        <v>0.48270371298371328</v>
      </c>
      <c r="C133">
        <f t="shared" ca="1" si="8"/>
        <v>1.32187529984175</v>
      </c>
      <c r="D133">
        <f t="shared" ca="1" si="9"/>
        <v>1.8737641608906102</v>
      </c>
    </row>
    <row r="134" spans="1:4" x14ac:dyDescent="0.3">
      <c r="A134">
        <v>124</v>
      </c>
      <c r="B134">
        <f t="shared" ca="1" si="7"/>
        <v>0.99312048593965629</v>
      </c>
      <c r="C134">
        <f t="shared" ca="1" si="8"/>
        <v>-0.42352948147782976</v>
      </c>
      <c r="D134">
        <f t="shared" ca="1" si="9"/>
        <v>-1.4028909392967988</v>
      </c>
    </row>
    <row r="135" spans="1:4" x14ac:dyDescent="0.3">
      <c r="A135">
        <v>125</v>
      </c>
      <c r="B135">
        <f t="shared" ca="1" si="7"/>
        <v>0.19000124123922157</v>
      </c>
      <c r="C135">
        <f t="shared" ca="1" si="8"/>
        <v>0.48126397437249208</v>
      </c>
      <c r="D135">
        <f t="shared" ca="1" si="9"/>
        <v>1.9112602506548273</v>
      </c>
    </row>
    <row r="136" spans="1:4" x14ac:dyDescent="0.3">
      <c r="A136">
        <v>126</v>
      </c>
      <c r="B136">
        <f t="shared" ca="1" si="7"/>
        <v>0.15607377285352431</v>
      </c>
      <c r="C136">
        <f t="shared" ca="1" si="8"/>
        <v>-0.65930925335086676</v>
      </c>
      <c r="D136">
        <f t="shared" ca="1" si="9"/>
        <v>0.87246942808856043</v>
      </c>
    </row>
    <row r="137" spans="1:4" x14ac:dyDescent="0.3">
      <c r="A137">
        <v>127</v>
      </c>
      <c r="B137">
        <f t="shared" ca="1" si="7"/>
        <v>0.12692761500773075</v>
      </c>
      <c r="C137">
        <f t="shared" ca="1" si="8"/>
        <v>0.23991190473470428</v>
      </c>
      <c r="D137">
        <f t="shared" ca="1" si="9"/>
        <v>1.859129059711512</v>
      </c>
    </row>
    <row r="138" spans="1:4" x14ac:dyDescent="0.3">
      <c r="A138">
        <v>128</v>
      </c>
      <c r="B138">
        <f t="shared" ca="1" si="7"/>
        <v>0.73283294099776963</v>
      </c>
      <c r="C138">
        <f t="shared" ca="1" si="8"/>
        <v>-0.61503727994210233</v>
      </c>
      <c r="D138">
        <f t="shared" ca="1" si="9"/>
        <v>-0.81353610293541123</v>
      </c>
    </row>
    <row r="139" spans="1:4" x14ac:dyDescent="0.3">
      <c r="A139">
        <v>129</v>
      </c>
      <c r="B139">
        <f t="shared" ca="1" si="7"/>
        <v>0.41618361942592041</v>
      </c>
      <c r="C139">
        <f t="shared" ca="1" si="8"/>
        <v>-0.73264940581301263</v>
      </c>
      <c r="D139">
        <f t="shared" ca="1" si="9"/>
        <v>1.8799735909226234E-2</v>
      </c>
    </row>
    <row r="140" spans="1:4" x14ac:dyDescent="0.3">
      <c r="A140">
        <v>130</v>
      </c>
      <c r="B140">
        <f t="shared" ref="B140:B203" ca="1" si="10">RAND()</f>
        <v>1.7956982243509167E-2</v>
      </c>
      <c r="C140">
        <f t="shared" ref="C140:C203" ca="1" si="11">NORMINV(RAND(),0,1)</f>
        <v>-1.0435432164634004</v>
      </c>
      <c r="D140">
        <f t="shared" ref="D140:D203" ca="1" si="12">B$2+B$3*B140+C140*B$4</f>
        <v>0.90258583680607196</v>
      </c>
    </row>
    <row r="141" spans="1:4" x14ac:dyDescent="0.3">
      <c r="A141">
        <v>131</v>
      </c>
      <c r="B141">
        <f t="shared" ca="1" si="10"/>
        <v>0.27290074699870803</v>
      </c>
      <c r="C141">
        <f t="shared" ca="1" si="11"/>
        <v>-0.45161140993453608</v>
      </c>
      <c r="D141">
        <f t="shared" ca="1" si="12"/>
        <v>0.72968634906933993</v>
      </c>
    </row>
    <row r="142" spans="1:4" x14ac:dyDescent="0.3">
      <c r="A142">
        <v>132</v>
      </c>
      <c r="B142">
        <f t="shared" ca="1" si="10"/>
        <v>0.85602737641491211</v>
      </c>
      <c r="C142">
        <f t="shared" ca="1" si="11"/>
        <v>-1.2708396618719697</v>
      </c>
      <c r="D142">
        <f t="shared" ca="1" si="12"/>
        <v>-1.838921791116706</v>
      </c>
    </row>
    <row r="143" spans="1:4" x14ac:dyDescent="0.3">
      <c r="A143">
        <v>133</v>
      </c>
      <c r="B143">
        <f t="shared" ca="1" si="10"/>
        <v>0.70546025537029811</v>
      </c>
      <c r="C143">
        <f t="shared" ca="1" si="11"/>
        <v>-2.2654364188507121</v>
      </c>
      <c r="D143">
        <f t="shared" ca="1" si="12"/>
        <v>-2.3818171849616063</v>
      </c>
    </row>
    <row r="144" spans="1:4" x14ac:dyDescent="0.3">
      <c r="A144">
        <v>134</v>
      </c>
      <c r="B144">
        <f t="shared" ca="1" si="10"/>
        <v>0.81851093880391423</v>
      </c>
      <c r="C144">
        <f t="shared" ca="1" si="11"/>
        <v>-0.73200670547013835</v>
      </c>
      <c r="D144">
        <f t="shared" ca="1" si="12"/>
        <v>-1.1875395218818809</v>
      </c>
    </row>
    <row r="145" spans="1:4" x14ac:dyDescent="0.3">
      <c r="A145">
        <v>135</v>
      </c>
      <c r="B145">
        <f t="shared" ca="1" si="10"/>
        <v>0.18391985672595534</v>
      </c>
      <c r="C145">
        <f t="shared" ca="1" si="11"/>
        <v>-0.74424249250255303</v>
      </c>
      <c r="D145">
        <f t="shared" ca="1" si="12"/>
        <v>0.70399793731958105</v>
      </c>
    </row>
    <row r="146" spans="1:4" x14ac:dyDescent="0.3">
      <c r="A146">
        <v>136</v>
      </c>
      <c r="B146">
        <f t="shared" ca="1" si="10"/>
        <v>0.13537117706342161</v>
      </c>
      <c r="C146">
        <f t="shared" ca="1" si="11"/>
        <v>1.7077571587767464</v>
      </c>
      <c r="D146">
        <f t="shared" ca="1" si="12"/>
        <v>3.3016436275864818</v>
      </c>
    </row>
    <row r="147" spans="1:4" x14ac:dyDescent="0.3">
      <c r="A147">
        <v>137</v>
      </c>
      <c r="B147">
        <f t="shared" ca="1" si="10"/>
        <v>0.21628819737257354</v>
      </c>
      <c r="C147">
        <f t="shared" ca="1" si="11"/>
        <v>0.15159975485539462</v>
      </c>
      <c r="D147">
        <f t="shared" ca="1" si="12"/>
        <v>1.5027351627376739</v>
      </c>
    </row>
    <row r="148" spans="1:4" x14ac:dyDescent="0.3">
      <c r="A148">
        <v>138</v>
      </c>
      <c r="B148">
        <f t="shared" ca="1" si="10"/>
        <v>0.23062374499184313</v>
      </c>
      <c r="C148">
        <f t="shared" ca="1" si="11"/>
        <v>1.0718443238171693</v>
      </c>
      <c r="D148">
        <f t="shared" ca="1" si="12"/>
        <v>2.3799730888416399</v>
      </c>
    </row>
    <row r="149" spans="1:4" x14ac:dyDescent="0.3">
      <c r="A149">
        <v>139</v>
      </c>
      <c r="B149">
        <f t="shared" ca="1" si="10"/>
        <v>0.96534821381807789</v>
      </c>
      <c r="C149">
        <f t="shared" ca="1" si="11"/>
        <v>-0.10753582231164524</v>
      </c>
      <c r="D149">
        <f t="shared" ca="1" si="12"/>
        <v>-1.0035804637658787</v>
      </c>
    </row>
    <row r="150" spans="1:4" x14ac:dyDescent="0.3">
      <c r="A150">
        <v>140</v>
      </c>
      <c r="B150">
        <f t="shared" ca="1" si="10"/>
        <v>6.4902957156338537E-2</v>
      </c>
      <c r="C150">
        <f t="shared" ca="1" si="11"/>
        <v>-1.1539935295641346</v>
      </c>
      <c r="D150">
        <f t="shared" ca="1" si="12"/>
        <v>0.65129759896684991</v>
      </c>
    </row>
    <row r="151" spans="1:4" x14ac:dyDescent="0.3">
      <c r="A151">
        <v>141</v>
      </c>
      <c r="B151">
        <f t="shared" ca="1" si="10"/>
        <v>3.931605568583707E-2</v>
      </c>
      <c r="C151">
        <f t="shared" ca="1" si="11"/>
        <v>0.24372889379174303</v>
      </c>
      <c r="D151">
        <f t="shared" ca="1" si="12"/>
        <v>2.1257807267342321</v>
      </c>
    </row>
    <row r="152" spans="1:4" x14ac:dyDescent="0.3">
      <c r="A152">
        <v>142</v>
      </c>
      <c r="B152">
        <f t="shared" ca="1" si="10"/>
        <v>0.59618047273554986</v>
      </c>
      <c r="C152">
        <f t="shared" ca="1" si="11"/>
        <v>-0.9629012597889437</v>
      </c>
      <c r="D152">
        <f t="shared" ca="1" si="12"/>
        <v>-0.75144267799559339</v>
      </c>
    </row>
    <row r="153" spans="1:4" x14ac:dyDescent="0.3">
      <c r="A153">
        <v>143</v>
      </c>
      <c r="B153">
        <f t="shared" ca="1" si="10"/>
        <v>0.73176065031243065</v>
      </c>
      <c r="C153">
        <f t="shared" ca="1" si="11"/>
        <v>0.80851745968054534</v>
      </c>
      <c r="D153">
        <f t="shared" ca="1" si="12"/>
        <v>0.61323550874325328</v>
      </c>
    </row>
    <row r="154" spans="1:4" x14ac:dyDescent="0.3">
      <c r="A154">
        <v>144</v>
      </c>
      <c r="B154">
        <f t="shared" ca="1" si="10"/>
        <v>0.36301656865838383</v>
      </c>
      <c r="C154">
        <f t="shared" ca="1" si="11"/>
        <v>-0.30045397671917085</v>
      </c>
      <c r="D154">
        <f t="shared" ca="1" si="12"/>
        <v>0.61049631730567777</v>
      </c>
    </row>
    <row r="155" spans="1:4" x14ac:dyDescent="0.3">
      <c r="A155">
        <v>145</v>
      </c>
      <c r="B155">
        <f t="shared" ca="1" si="10"/>
        <v>0.13550705903220484</v>
      </c>
      <c r="C155">
        <f t="shared" ca="1" si="11"/>
        <v>0.41523194978161093</v>
      </c>
      <c r="D155">
        <f t="shared" ca="1" si="12"/>
        <v>2.0087107726849966</v>
      </c>
    </row>
    <row r="156" spans="1:4" x14ac:dyDescent="0.3">
      <c r="A156">
        <v>146</v>
      </c>
      <c r="B156">
        <f t="shared" ca="1" si="10"/>
        <v>0.73100782856392021</v>
      </c>
      <c r="C156">
        <f t="shared" ca="1" si="11"/>
        <v>-0.13317264398749287</v>
      </c>
      <c r="D156">
        <f t="shared" ca="1" si="12"/>
        <v>-0.3261961296792536</v>
      </c>
    </row>
    <row r="157" spans="1:4" x14ac:dyDescent="0.3">
      <c r="A157">
        <v>147</v>
      </c>
      <c r="B157">
        <f t="shared" ca="1" si="10"/>
        <v>0.23034060330713924</v>
      </c>
      <c r="C157">
        <f t="shared" ca="1" si="11"/>
        <v>0.26853325207118228</v>
      </c>
      <c r="D157">
        <f t="shared" ca="1" si="12"/>
        <v>1.5775114421497647</v>
      </c>
    </row>
    <row r="158" spans="1:4" x14ac:dyDescent="0.3">
      <c r="A158">
        <v>148</v>
      </c>
      <c r="B158">
        <f t="shared" ca="1" si="10"/>
        <v>0.50922751913557962</v>
      </c>
      <c r="C158">
        <f t="shared" ca="1" si="11"/>
        <v>6.0114799320832663E-2</v>
      </c>
      <c r="D158">
        <f t="shared" ca="1" si="12"/>
        <v>0.53243224191409366</v>
      </c>
    </row>
    <row r="159" spans="1:4" x14ac:dyDescent="0.3">
      <c r="A159">
        <v>149</v>
      </c>
      <c r="B159">
        <f t="shared" ca="1" si="10"/>
        <v>0.57952089154947795</v>
      </c>
      <c r="C159">
        <f t="shared" ca="1" si="11"/>
        <v>0.2287356165111207</v>
      </c>
      <c r="D159">
        <f t="shared" ca="1" si="12"/>
        <v>0.49017294186268678</v>
      </c>
    </row>
    <row r="160" spans="1:4" x14ac:dyDescent="0.3">
      <c r="A160">
        <v>150</v>
      </c>
      <c r="B160">
        <f t="shared" ca="1" si="10"/>
        <v>0.85649059077683809</v>
      </c>
      <c r="C160">
        <f t="shared" ca="1" si="11"/>
        <v>0.77805828175269809</v>
      </c>
      <c r="D160">
        <f t="shared" ca="1" si="12"/>
        <v>0.20858650942218382</v>
      </c>
    </row>
    <row r="161" spans="1:4" x14ac:dyDescent="0.3">
      <c r="A161">
        <v>151</v>
      </c>
      <c r="B161">
        <f t="shared" ca="1" si="10"/>
        <v>0.24466594362161875</v>
      </c>
      <c r="C161">
        <f t="shared" ca="1" si="11"/>
        <v>0.81647407287748075</v>
      </c>
      <c r="D161">
        <f t="shared" ca="1" si="12"/>
        <v>2.0824762420126244</v>
      </c>
    </row>
    <row r="162" spans="1:4" x14ac:dyDescent="0.3">
      <c r="A162">
        <v>152</v>
      </c>
      <c r="B162">
        <f t="shared" ca="1" si="10"/>
        <v>0.68809365628484054</v>
      </c>
      <c r="C162">
        <f t="shared" ca="1" si="11"/>
        <v>-0.94971452599180051</v>
      </c>
      <c r="D162">
        <f t="shared" ca="1" si="12"/>
        <v>-1.0139954948463221</v>
      </c>
    </row>
    <row r="163" spans="1:4" x14ac:dyDescent="0.3">
      <c r="A163">
        <v>153</v>
      </c>
      <c r="B163">
        <f t="shared" ca="1" si="10"/>
        <v>0.12462357767537646</v>
      </c>
      <c r="C163">
        <f t="shared" ca="1" si="11"/>
        <v>0.27187424653645526</v>
      </c>
      <c r="D163">
        <f t="shared" ca="1" si="12"/>
        <v>1.8980035135103259</v>
      </c>
    </row>
    <row r="164" spans="1:4" x14ac:dyDescent="0.3">
      <c r="A164">
        <v>154</v>
      </c>
      <c r="B164">
        <f t="shared" ca="1" si="10"/>
        <v>0.46773378776923713</v>
      </c>
      <c r="C164">
        <f t="shared" ca="1" si="11"/>
        <v>-2.1141204763159869</v>
      </c>
      <c r="D164">
        <f t="shared" ca="1" si="12"/>
        <v>-1.5173218396236983</v>
      </c>
    </row>
    <row r="165" spans="1:4" x14ac:dyDescent="0.3">
      <c r="A165">
        <v>155</v>
      </c>
      <c r="B165">
        <f t="shared" ca="1" si="10"/>
        <v>0.15758516794914268</v>
      </c>
      <c r="C165">
        <f t="shared" ca="1" si="11"/>
        <v>-1.1553420268516841</v>
      </c>
      <c r="D165">
        <f t="shared" ca="1" si="12"/>
        <v>0.37190246930088788</v>
      </c>
    </row>
    <row r="166" spans="1:4" x14ac:dyDescent="0.3">
      <c r="A166">
        <v>156</v>
      </c>
      <c r="B166">
        <f t="shared" ca="1" si="10"/>
        <v>0.3740794082393728</v>
      </c>
      <c r="C166">
        <f t="shared" ca="1" si="11"/>
        <v>9.2679371356702116E-3</v>
      </c>
      <c r="D166">
        <f t="shared" ca="1" si="12"/>
        <v>0.8870297124175518</v>
      </c>
    </row>
    <row r="167" spans="1:4" x14ac:dyDescent="0.3">
      <c r="A167">
        <v>157</v>
      </c>
      <c r="B167">
        <f t="shared" ca="1" si="10"/>
        <v>0.52687138669765143</v>
      </c>
      <c r="C167">
        <f t="shared" ca="1" si="11"/>
        <v>0.27459749825944224</v>
      </c>
      <c r="D167">
        <f t="shared" ca="1" si="12"/>
        <v>0.69398333816648805</v>
      </c>
    </row>
    <row r="168" spans="1:4" x14ac:dyDescent="0.3">
      <c r="A168">
        <v>158</v>
      </c>
      <c r="B168">
        <f t="shared" ca="1" si="10"/>
        <v>0.87825647841847265</v>
      </c>
      <c r="C168">
        <f t="shared" ca="1" si="11"/>
        <v>1.2298853372616299</v>
      </c>
      <c r="D168">
        <f t="shared" ca="1" si="12"/>
        <v>0.59511590200621201</v>
      </c>
    </row>
    <row r="169" spans="1:4" x14ac:dyDescent="0.3">
      <c r="A169">
        <v>159</v>
      </c>
      <c r="B169">
        <f t="shared" ca="1" si="10"/>
        <v>0.45515585195019814</v>
      </c>
      <c r="C169">
        <f t="shared" ca="1" si="11"/>
        <v>-0.37260879652110562</v>
      </c>
      <c r="D169">
        <f t="shared" ca="1" si="12"/>
        <v>0.26192364762829995</v>
      </c>
    </row>
    <row r="170" spans="1:4" x14ac:dyDescent="0.3">
      <c r="A170">
        <v>160</v>
      </c>
      <c r="B170">
        <f t="shared" ca="1" si="10"/>
        <v>0.29943573526854173</v>
      </c>
      <c r="C170">
        <f t="shared" ca="1" si="11"/>
        <v>0.50731485843252189</v>
      </c>
      <c r="D170">
        <f t="shared" ca="1" si="12"/>
        <v>1.6090076526268966</v>
      </c>
    </row>
    <row r="171" spans="1:4" x14ac:dyDescent="0.3">
      <c r="A171">
        <v>161</v>
      </c>
      <c r="B171">
        <f t="shared" ca="1" si="10"/>
        <v>0.33765720380837916</v>
      </c>
      <c r="C171">
        <f t="shared" ca="1" si="11"/>
        <v>3.2864916348009698</v>
      </c>
      <c r="D171">
        <f t="shared" ca="1" si="12"/>
        <v>4.2735200233758324</v>
      </c>
    </row>
    <row r="172" spans="1:4" x14ac:dyDescent="0.3">
      <c r="A172">
        <v>162</v>
      </c>
      <c r="B172">
        <f t="shared" ca="1" si="10"/>
        <v>0.37407597515311286</v>
      </c>
      <c r="C172">
        <f t="shared" ca="1" si="11"/>
        <v>-0.86288402251061558</v>
      </c>
      <c r="D172">
        <f t="shared" ca="1" si="12"/>
        <v>1.488805203004584E-2</v>
      </c>
    </row>
    <row r="173" spans="1:4" x14ac:dyDescent="0.3">
      <c r="A173">
        <v>163</v>
      </c>
      <c r="B173">
        <f t="shared" ca="1" si="10"/>
        <v>3.1432894486658869E-2</v>
      </c>
      <c r="C173">
        <f t="shared" ca="1" si="11"/>
        <v>1.6660416963680083</v>
      </c>
      <c r="D173">
        <f t="shared" ca="1" si="12"/>
        <v>3.5717430129080316</v>
      </c>
    </row>
    <row r="174" spans="1:4" x14ac:dyDescent="0.3">
      <c r="A174">
        <v>164</v>
      </c>
      <c r="B174">
        <f t="shared" ca="1" si="10"/>
        <v>0.90268898670325082</v>
      </c>
      <c r="C174">
        <f t="shared" ca="1" si="11"/>
        <v>-0.51557403768421906</v>
      </c>
      <c r="D174">
        <f t="shared" ca="1" si="12"/>
        <v>-1.2236409977939713</v>
      </c>
    </row>
    <row r="175" spans="1:4" x14ac:dyDescent="0.3">
      <c r="A175">
        <v>165</v>
      </c>
      <c r="B175">
        <f t="shared" ca="1" si="10"/>
        <v>0.63722246543535943</v>
      </c>
      <c r="C175">
        <f t="shared" ca="1" si="11"/>
        <v>0.81504911134068814</v>
      </c>
      <c r="D175">
        <f t="shared" ca="1" si="12"/>
        <v>0.90338171503460996</v>
      </c>
    </row>
    <row r="176" spans="1:4" x14ac:dyDescent="0.3">
      <c r="A176">
        <v>166</v>
      </c>
      <c r="B176">
        <f t="shared" ca="1" si="10"/>
        <v>0.74104309058806239</v>
      </c>
      <c r="C176">
        <f t="shared" ca="1" si="11"/>
        <v>-1.135534625087159</v>
      </c>
      <c r="D176">
        <f t="shared" ca="1" si="12"/>
        <v>-1.3586638968513463</v>
      </c>
    </row>
    <row r="177" spans="1:4" x14ac:dyDescent="0.3">
      <c r="A177">
        <v>167</v>
      </c>
      <c r="B177">
        <f t="shared" ca="1" si="10"/>
        <v>0.37207583455245963</v>
      </c>
      <c r="C177">
        <f t="shared" ca="1" si="11"/>
        <v>-0.22213538846501765</v>
      </c>
      <c r="D177">
        <f t="shared" ca="1" si="12"/>
        <v>0.66163710787760355</v>
      </c>
    </row>
    <row r="178" spans="1:4" x14ac:dyDescent="0.3">
      <c r="A178">
        <v>168</v>
      </c>
      <c r="B178">
        <f t="shared" ca="1" si="10"/>
        <v>0.16354102279029004</v>
      </c>
      <c r="C178">
        <f t="shared" ca="1" si="11"/>
        <v>1.0307677911603221</v>
      </c>
      <c r="D178">
        <f t="shared" ca="1" si="12"/>
        <v>2.540144722789452</v>
      </c>
    </row>
    <row r="179" spans="1:4" x14ac:dyDescent="0.3">
      <c r="A179">
        <v>169</v>
      </c>
      <c r="B179">
        <f t="shared" ca="1" si="10"/>
        <v>0.96267792871961844</v>
      </c>
      <c r="C179">
        <f t="shared" ca="1" si="11"/>
        <v>-2.2084214254514163</v>
      </c>
      <c r="D179">
        <f t="shared" ca="1" si="12"/>
        <v>-3.0964552116102717</v>
      </c>
    </row>
    <row r="180" spans="1:4" x14ac:dyDescent="0.3">
      <c r="A180">
        <v>170</v>
      </c>
      <c r="B180">
        <f t="shared" ca="1" si="10"/>
        <v>0.13203429238713493</v>
      </c>
      <c r="C180">
        <f t="shared" ca="1" si="11"/>
        <v>-0.2937197479719551</v>
      </c>
      <c r="D180">
        <f t="shared" ca="1" si="12"/>
        <v>1.3101773748666401</v>
      </c>
    </row>
    <row r="181" spans="1:4" x14ac:dyDescent="0.3">
      <c r="A181">
        <v>171</v>
      </c>
      <c r="B181">
        <f t="shared" ca="1" si="10"/>
        <v>0.11691009791304829</v>
      </c>
      <c r="C181">
        <f t="shared" ca="1" si="11"/>
        <v>-0.20322303136686301</v>
      </c>
      <c r="D181">
        <f t="shared" ca="1" si="12"/>
        <v>1.446046674893992</v>
      </c>
    </row>
    <row r="182" spans="1:4" x14ac:dyDescent="0.3">
      <c r="A182">
        <v>172</v>
      </c>
      <c r="B182">
        <f t="shared" ca="1" si="10"/>
        <v>0.46129831993923698</v>
      </c>
      <c r="C182">
        <f t="shared" ca="1" si="11"/>
        <v>-0.27283408351172422</v>
      </c>
      <c r="D182">
        <f t="shared" ca="1" si="12"/>
        <v>0.34327095667056495</v>
      </c>
    </row>
    <row r="183" spans="1:4" x14ac:dyDescent="0.3">
      <c r="A183">
        <v>173</v>
      </c>
      <c r="B183">
        <f t="shared" ca="1" si="10"/>
        <v>0.45077601012303914</v>
      </c>
      <c r="C183">
        <f t="shared" ca="1" si="11"/>
        <v>0.49831264091583671</v>
      </c>
      <c r="D183">
        <f t="shared" ca="1" si="12"/>
        <v>1.1459846105467193</v>
      </c>
    </row>
    <row r="184" spans="1:4" x14ac:dyDescent="0.3">
      <c r="A184">
        <v>174</v>
      </c>
      <c r="B184">
        <f t="shared" ca="1" si="10"/>
        <v>0.17964400213882226</v>
      </c>
      <c r="C184">
        <f t="shared" ca="1" si="11"/>
        <v>-0.96757084713556274</v>
      </c>
      <c r="D184">
        <f t="shared" ca="1" si="12"/>
        <v>0.49349714644797038</v>
      </c>
    </row>
    <row r="185" spans="1:4" x14ac:dyDescent="0.3">
      <c r="A185">
        <v>175</v>
      </c>
      <c r="B185">
        <f t="shared" ca="1" si="10"/>
        <v>0.87287734964292496</v>
      </c>
      <c r="C185">
        <f t="shared" ca="1" si="11"/>
        <v>0.49023804972097895</v>
      </c>
      <c r="D185">
        <f t="shared" ca="1" si="12"/>
        <v>-0.12839399920779571</v>
      </c>
    </row>
    <row r="186" spans="1:4" x14ac:dyDescent="0.3">
      <c r="A186">
        <v>176</v>
      </c>
      <c r="B186">
        <f t="shared" ca="1" si="10"/>
        <v>0.95531606417823633</v>
      </c>
      <c r="C186">
        <f t="shared" ca="1" si="11"/>
        <v>1.7039728789061821</v>
      </c>
      <c r="D186">
        <f t="shared" ca="1" si="12"/>
        <v>0.83802468637147309</v>
      </c>
    </row>
    <row r="187" spans="1:4" x14ac:dyDescent="0.3">
      <c r="A187">
        <v>177</v>
      </c>
      <c r="B187">
        <f t="shared" ca="1" si="10"/>
        <v>0.92151727164049557</v>
      </c>
      <c r="C187">
        <f t="shared" ca="1" si="11"/>
        <v>4.2655360026100285E-2</v>
      </c>
      <c r="D187">
        <f t="shared" ca="1" si="12"/>
        <v>-0.72189645489538645</v>
      </c>
    </row>
    <row r="188" spans="1:4" x14ac:dyDescent="0.3">
      <c r="A188">
        <v>178</v>
      </c>
      <c r="B188">
        <f t="shared" ca="1" si="10"/>
        <v>0.18369094917499995</v>
      </c>
      <c r="C188">
        <f t="shared" ca="1" si="11"/>
        <v>-1.8745570980008011</v>
      </c>
      <c r="D188">
        <f t="shared" ca="1" si="12"/>
        <v>-0.42562994552580102</v>
      </c>
    </row>
    <row r="189" spans="1:4" x14ac:dyDescent="0.3">
      <c r="A189">
        <v>179</v>
      </c>
      <c r="B189">
        <f t="shared" ca="1" si="10"/>
        <v>0.30302243916818172</v>
      </c>
      <c r="C189">
        <f t="shared" ca="1" si="11"/>
        <v>-0.8375155537723068</v>
      </c>
      <c r="D189">
        <f t="shared" ca="1" si="12"/>
        <v>0.25341712872314803</v>
      </c>
    </row>
    <row r="190" spans="1:4" x14ac:dyDescent="0.3">
      <c r="A190">
        <v>180</v>
      </c>
      <c r="B190">
        <f t="shared" ca="1" si="10"/>
        <v>0.70803101007519653</v>
      </c>
      <c r="C190">
        <f t="shared" ca="1" si="11"/>
        <v>-0.51590784080193008</v>
      </c>
      <c r="D190">
        <f t="shared" ca="1" si="12"/>
        <v>-0.64000087102751946</v>
      </c>
    </row>
    <row r="191" spans="1:4" x14ac:dyDescent="0.3">
      <c r="A191">
        <v>181</v>
      </c>
      <c r="B191">
        <f t="shared" ca="1" si="10"/>
        <v>0.84087123050227852</v>
      </c>
      <c r="C191">
        <f t="shared" ca="1" si="11"/>
        <v>0.92217971970212731</v>
      </c>
      <c r="D191">
        <f t="shared" ca="1" si="12"/>
        <v>0.39956602819529174</v>
      </c>
    </row>
    <row r="192" spans="1:4" x14ac:dyDescent="0.3">
      <c r="A192">
        <v>182</v>
      </c>
      <c r="B192">
        <f t="shared" ca="1" si="10"/>
        <v>0.18124692328164682</v>
      </c>
      <c r="C192">
        <f t="shared" ca="1" si="11"/>
        <v>0.23495341133229797</v>
      </c>
      <c r="D192">
        <f t="shared" ca="1" si="12"/>
        <v>1.6912126414873576</v>
      </c>
    </row>
    <row r="193" spans="1:4" x14ac:dyDescent="0.3">
      <c r="A193">
        <v>183</v>
      </c>
      <c r="B193">
        <f t="shared" ca="1" si="10"/>
        <v>0.50386808627976543</v>
      </c>
      <c r="C193">
        <f t="shared" ca="1" si="11"/>
        <v>0.65414321732161085</v>
      </c>
      <c r="D193">
        <f t="shared" ca="1" si="12"/>
        <v>1.1425389584823145</v>
      </c>
    </row>
    <row r="194" spans="1:4" x14ac:dyDescent="0.3">
      <c r="A194">
        <v>184</v>
      </c>
      <c r="B194">
        <f t="shared" ca="1" si="10"/>
        <v>0.54204294568434241</v>
      </c>
      <c r="C194">
        <f t="shared" ca="1" si="11"/>
        <v>-1.0388624077958788</v>
      </c>
      <c r="D194">
        <f t="shared" ca="1" si="12"/>
        <v>-0.66499124484890615</v>
      </c>
    </row>
    <row r="195" spans="1:4" x14ac:dyDescent="0.3">
      <c r="A195">
        <v>185</v>
      </c>
      <c r="B195">
        <f t="shared" ca="1" si="10"/>
        <v>0.63230524275105793</v>
      </c>
      <c r="C195">
        <f t="shared" ca="1" si="11"/>
        <v>-3.2230638495000341</v>
      </c>
      <c r="D195">
        <f t="shared" ca="1" si="12"/>
        <v>-3.1199795777532078</v>
      </c>
    </row>
    <row r="196" spans="1:4" x14ac:dyDescent="0.3">
      <c r="A196">
        <v>186</v>
      </c>
      <c r="B196">
        <f t="shared" ca="1" si="10"/>
        <v>0.80312636410192251</v>
      </c>
      <c r="C196">
        <f t="shared" ca="1" si="11"/>
        <v>1.2231275877954793</v>
      </c>
      <c r="D196">
        <f t="shared" ca="1" si="12"/>
        <v>0.81374849548971184</v>
      </c>
    </row>
    <row r="197" spans="1:4" x14ac:dyDescent="0.3">
      <c r="A197">
        <v>187</v>
      </c>
      <c r="B197">
        <f t="shared" ca="1" si="10"/>
        <v>0.68358676097652471</v>
      </c>
      <c r="C197">
        <f t="shared" ca="1" si="11"/>
        <v>0.24676593756866252</v>
      </c>
      <c r="D197">
        <f t="shared" ca="1" si="12"/>
        <v>0.19600565463908817</v>
      </c>
    </row>
    <row r="198" spans="1:4" x14ac:dyDescent="0.3">
      <c r="A198">
        <v>188</v>
      </c>
      <c r="B198">
        <f t="shared" ca="1" si="10"/>
        <v>0.32376398731055622</v>
      </c>
      <c r="C198">
        <f t="shared" ca="1" si="11"/>
        <v>1.4298322966556887</v>
      </c>
      <c r="D198">
        <f t="shared" ca="1" si="12"/>
        <v>2.4585403347240202</v>
      </c>
    </row>
    <row r="199" spans="1:4" x14ac:dyDescent="0.3">
      <c r="A199">
        <v>189</v>
      </c>
      <c r="B199">
        <f t="shared" ca="1" si="10"/>
        <v>1.6711732296175175E-3</v>
      </c>
      <c r="C199">
        <f t="shared" ca="1" si="11"/>
        <v>-0.54482863657841796</v>
      </c>
      <c r="D199">
        <f t="shared" ca="1" si="12"/>
        <v>1.4501578437327294</v>
      </c>
    </row>
    <row r="200" spans="1:4" x14ac:dyDescent="0.3">
      <c r="A200">
        <v>190</v>
      </c>
      <c r="B200">
        <f t="shared" ca="1" si="10"/>
        <v>0.65935390183422871</v>
      </c>
      <c r="C200">
        <f t="shared" ca="1" si="11"/>
        <v>0.12172202285855194</v>
      </c>
      <c r="D200">
        <f t="shared" ca="1" si="12"/>
        <v>0.14366031735586582</v>
      </c>
    </row>
    <row r="201" spans="1:4" x14ac:dyDescent="0.3">
      <c r="A201">
        <v>191</v>
      </c>
      <c r="B201">
        <f t="shared" ca="1" si="10"/>
        <v>0.79357433838274893</v>
      </c>
      <c r="C201">
        <f t="shared" ca="1" si="11"/>
        <v>0.34182919298964676</v>
      </c>
      <c r="D201">
        <f t="shared" ca="1" si="12"/>
        <v>-3.8893822158600044E-2</v>
      </c>
    </row>
    <row r="202" spans="1:4" x14ac:dyDescent="0.3">
      <c r="A202">
        <v>192</v>
      </c>
      <c r="B202">
        <f t="shared" ca="1" si="10"/>
        <v>0.68979995148845885</v>
      </c>
      <c r="C202">
        <f t="shared" ca="1" si="11"/>
        <v>-0.59263667654303021</v>
      </c>
      <c r="D202">
        <f t="shared" ca="1" si="12"/>
        <v>-0.66203653100840665</v>
      </c>
    </row>
    <row r="203" spans="1:4" x14ac:dyDescent="0.3">
      <c r="A203">
        <v>193</v>
      </c>
      <c r="B203">
        <f t="shared" ca="1" si="10"/>
        <v>0.68092102566814106</v>
      </c>
      <c r="C203">
        <f t="shared" ca="1" si="11"/>
        <v>-0.89207717953315668</v>
      </c>
      <c r="D203">
        <f t="shared" ca="1" si="12"/>
        <v>-0.93484025653757985</v>
      </c>
    </row>
    <row r="204" spans="1:4" x14ac:dyDescent="0.3">
      <c r="A204">
        <v>194</v>
      </c>
      <c r="B204">
        <f t="shared" ref="B204:B210" ca="1" si="13">RAND()</f>
        <v>0.11959775133224071</v>
      </c>
      <c r="C204">
        <f t="shared" ref="C204:C210" ca="1" si="14">NORMINV(RAND(),0,1)</f>
        <v>-0.10065121584293546</v>
      </c>
      <c r="D204">
        <f t="shared" ref="D204:D211" ca="1" si="15">B$2+B$3*B204+C204*B$4</f>
        <v>1.5405555301603422</v>
      </c>
    </row>
    <row r="205" spans="1:4" x14ac:dyDescent="0.3">
      <c r="A205">
        <v>195</v>
      </c>
      <c r="B205">
        <f t="shared" ca="1" si="13"/>
        <v>0.59238315319829837</v>
      </c>
      <c r="C205">
        <f t="shared" ca="1" si="14"/>
        <v>-6.3974418301705499E-2</v>
      </c>
      <c r="D205">
        <f t="shared" ca="1" si="15"/>
        <v>0.15887612210339938</v>
      </c>
    </row>
    <row r="206" spans="1:4" x14ac:dyDescent="0.3">
      <c r="A206">
        <v>196</v>
      </c>
      <c r="B206">
        <f t="shared" ca="1" si="13"/>
        <v>0.77484025601867734</v>
      </c>
      <c r="C206">
        <f t="shared" ca="1" si="14"/>
        <v>-2.5561109763287129</v>
      </c>
      <c r="D206">
        <f t="shared" ca="1" si="15"/>
        <v>-2.8806317443847447</v>
      </c>
    </row>
    <row r="207" spans="1:4" x14ac:dyDescent="0.3">
      <c r="A207">
        <v>197</v>
      </c>
      <c r="B207">
        <f t="shared" ca="1" si="13"/>
        <v>0.58473092861278653</v>
      </c>
      <c r="C207">
        <f t="shared" ca="1" si="14"/>
        <v>-0.14969302229732942</v>
      </c>
      <c r="D207">
        <f t="shared" ca="1" si="15"/>
        <v>9.611419186431111E-2</v>
      </c>
    </row>
    <row r="208" spans="1:4" x14ac:dyDescent="0.3">
      <c r="A208">
        <v>198</v>
      </c>
      <c r="B208">
        <f t="shared" ca="1" si="13"/>
        <v>0.63402182342979052</v>
      </c>
      <c r="C208">
        <f t="shared" ca="1" si="14"/>
        <v>1.0277325563013839</v>
      </c>
      <c r="D208">
        <f t="shared" ca="1" si="15"/>
        <v>1.1256670860120124</v>
      </c>
    </row>
    <row r="209" spans="1:4" x14ac:dyDescent="0.3">
      <c r="A209">
        <v>199</v>
      </c>
      <c r="B209">
        <f t="shared" ca="1" si="13"/>
        <v>0.82529928380772621</v>
      </c>
      <c r="C209">
        <f t="shared" ca="1" si="14"/>
        <v>-0.46753768471608431</v>
      </c>
      <c r="D209">
        <f t="shared" ca="1" si="15"/>
        <v>-0.94343553613926323</v>
      </c>
    </row>
    <row r="210" spans="1:4" x14ac:dyDescent="0.3">
      <c r="A210">
        <v>200</v>
      </c>
      <c r="B210">
        <f t="shared" ca="1" si="13"/>
        <v>0.62986694807508492</v>
      </c>
      <c r="C210">
        <f t="shared" ca="1" si="14"/>
        <v>0.42927060557836005</v>
      </c>
      <c r="D210">
        <f t="shared" ca="1" si="15"/>
        <v>0.53966976135310529</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Ribbit" shapeId="6145" r:id="rId4">
          <objectPr defaultSize="0" autoPict="0" r:id="rId5">
            <anchor moveWithCells="1">
              <from>
                <xdr:col>5</xdr:col>
                <xdr:colOff>182880</xdr:colOff>
                <xdr:row>1</xdr:row>
                <xdr:rowOff>45720</xdr:rowOff>
              </from>
              <to>
                <xdr:col>10</xdr:col>
                <xdr:colOff>426720</xdr:colOff>
                <xdr:row>2</xdr:row>
                <xdr:rowOff>259080</xdr:rowOff>
              </to>
            </anchor>
          </objectPr>
        </oleObject>
      </mc:Choice>
      <mc:Fallback>
        <oleObject progId="Equation.Ribbit" shapeId="6145" r:id="rId4"/>
      </mc:Fallback>
    </mc:AlternateContent>
    <mc:AlternateContent xmlns:mc="http://schemas.openxmlformats.org/markup-compatibility/2006">
      <mc:Choice Requires="x14">
        <oleObject progId="Equation.Ribbit" shapeId="6146" r:id="rId6">
          <objectPr defaultSize="0" autoPict="0" r:id="rId7">
            <anchor moveWithCells="1">
              <from>
                <xdr:col>6</xdr:col>
                <xdr:colOff>38100</xdr:colOff>
                <xdr:row>4</xdr:row>
                <xdr:rowOff>137160</xdr:rowOff>
              </from>
              <to>
                <xdr:col>9</xdr:col>
                <xdr:colOff>381000</xdr:colOff>
                <xdr:row>8</xdr:row>
                <xdr:rowOff>38100</xdr:rowOff>
              </to>
            </anchor>
          </objectPr>
        </oleObject>
      </mc:Choice>
      <mc:Fallback>
        <oleObject progId="Equation.Ribbit" shapeId="6146"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4</vt:i4>
      </vt:variant>
    </vt:vector>
  </HeadingPairs>
  <TitlesOfParts>
    <vt:vector size="7" baseType="lpstr">
      <vt:lpstr>Testo</vt:lpstr>
      <vt:lpstr>dati</vt:lpstr>
      <vt:lpstr>verifica_teorema</vt:lpstr>
      <vt:lpstr>verifica_teorema!X</vt:lpstr>
      <vt:lpstr>X</vt:lpstr>
      <vt:lpstr>verifica_teorema!y</vt:lpstr>
      <vt:lps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Riani</dc:creator>
  <cp:lastModifiedBy>Mriani</cp:lastModifiedBy>
  <dcterms:created xsi:type="dcterms:W3CDTF">2014-09-16T06:22:58Z</dcterms:created>
  <dcterms:modified xsi:type="dcterms:W3CDTF">2017-10-03T15:40:39Z</dcterms:modified>
</cp:coreProperties>
</file>